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April 2018\DBR\"/>
    </mc:Choice>
  </mc:AlternateContent>
  <bookViews>
    <workbookView xWindow="0" yWindow="0" windowWidth="20490" windowHeight="7935"/>
  </bookViews>
  <sheets>
    <sheet name="PRICES" sheetId="1" r:id="rId1"/>
  </sheets>
  <definedNames>
    <definedName name="_xlnm._FilterDatabase" localSheetId="0" hidden="1">PRICES!$A$1:$S$71</definedName>
  </definedNames>
  <calcPr calcId="152511"/>
</workbook>
</file>

<file path=xl/calcChain.xml><?xml version="1.0" encoding="utf-8"?>
<calcChain xmlns="http://schemas.openxmlformats.org/spreadsheetml/2006/main">
  <c r="I151" i="1" l="1"/>
  <c r="J151" i="1" s="1"/>
  <c r="K151" i="1" s="1"/>
  <c r="L151" i="1" s="1"/>
  <c r="I155" i="1"/>
  <c r="J155" i="1" s="1"/>
  <c r="K155" i="1" s="1"/>
  <c r="L155" i="1" s="1"/>
  <c r="I158" i="1"/>
  <c r="J158" i="1" s="1"/>
  <c r="K158" i="1" s="1"/>
  <c r="L158" i="1" s="1"/>
  <c r="I157" i="1"/>
  <c r="J157" i="1" s="1"/>
  <c r="K157" i="1" s="1"/>
  <c r="L157" i="1" s="1"/>
  <c r="I161" i="1"/>
  <c r="J161" i="1" s="1"/>
  <c r="K161" i="1" s="1"/>
  <c r="L161" i="1" s="1"/>
  <c r="I159" i="1"/>
  <c r="J159" i="1" s="1"/>
  <c r="K159" i="1" s="1"/>
  <c r="L159" i="1" s="1"/>
  <c r="I156" i="1"/>
  <c r="J156" i="1" s="1"/>
  <c r="K156" i="1" s="1"/>
  <c r="L156" i="1" s="1"/>
  <c r="I160" i="1"/>
  <c r="J160" i="1" s="1"/>
  <c r="K160" i="1" s="1"/>
  <c r="L160" i="1" s="1"/>
  <c r="I162" i="1"/>
  <c r="J162" i="1" s="1"/>
  <c r="K162" i="1" s="1"/>
  <c r="L162" i="1" s="1"/>
  <c r="I163" i="1"/>
  <c r="J163" i="1" s="1"/>
  <c r="K163" i="1" s="1"/>
  <c r="L163" i="1" s="1"/>
  <c r="I172" i="1"/>
  <c r="J172" i="1" s="1"/>
  <c r="K172" i="1" s="1"/>
  <c r="L172" i="1" s="1"/>
  <c r="I171" i="1"/>
  <c r="J171" i="1" s="1"/>
  <c r="K171" i="1" s="1"/>
  <c r="L171" i="1" s="1"/>
  <c r="I170" i="1"/>
  <c r="J170" i="1" s="1"/>
  <c r="K170" i="1" s="1"/>
  <c r="L170" i="1" s="1"/>
  <c r="I173" i="1"/>
  <c r="J173" i="1" s="1"/>
  <c r="K173" i="1" s="1"/>
  <c r="L173" i="1" s="1"/>
  <c r="I167" i="1"/>
  <c r="J167" i="1" s="1"/>
  <c r="K167" i="1" s="1"/>
  <c r="L167" i="1" s="1"/>
  <c r="I168" i="1"/>
  <c r="J168" i="1" s="1"/>
  <c r="K168" i="1" s="1"/>
  <c r="L168" i="1" s="1"/>
  <c r="I166" i="1"/>
  <c r="J166" i="1" s="1"/>
  <c r="K166" i="1" s="1"/>
  <c r="L166" i="1" s="1"/>
  <c r="I165" i="1"/>
  <c r="J165" i="1" s="1"/>
  <c r="K165" i="1" s="1"/>
  <c r="L165" i="1" s="1"/>
  <c r="I164" i="1"/>
  <c r="J164" i="1" s="1"/>
  <c r="K164" i="1" s="1"/>
  <c r="L164" i="1" s="1"/>
  <c r="I169" i="1"/>
  <c r="J169" i="1" s="1"/>
  <c r="K169" i="1" s="1"/>
  <c r="L169" i="1" s="1"/>
  <c r="I175" i="1"/>
  <c r="J175" i="1" s="1"/>
  <c r="K175" i="1" s="1"/>
  <c r="L175" i="1" s="1"/>
  <c r="I174" i="1"/>
  <c r="J174" i="1" s="1"/>
  <c r="K174" i="1" s="1"/>
  <c r="L174" i="1" s="1"/>
  <c r="I179" i="1"/>
  <c r="J179" i="1" s="1"/>
  <c r="K179" i="1" s="1"/>
  <c r="L179" i="1" s="1"/>
  <c r="I177" i="1"/>
  <c r="J177" i="1" s="1"/>
  <c r="K177" i="1" s="1"/>
  <c r="L177" i="1" s="1"/>
  <c r="I176" i="1"/>
  <c r="J176" i="1" s="1"/>
  <c r="K176" i="1" s="1"/>
  <c r="L176" i="1" s="1"/>
  <c r="I178" i="1"/>
  <c r="J178" i="1" s="1"/>
  <c r="K178" i="1" s="1"/>
  <c r="L178" i="1" s="1"/>
  <c r="I182" i="1"/>
  <c r="J182" i="1" s="1"/>
  <c r="K182" i="1" s="1"/>
  <c r="L182" i="1" s="1"/>
  <c r="I180" i="1"/>
  <c r="J180" i="1" s="1"/>
  <c r="K180" i="1" s="1"/>
  <c r="L180" i="1" s="1"/>
  <c r="I181" i="1"/>
  <c r="J181" i="1" s="1"/>
  <c r="K181" i="1" s="1"/>
  <c r="L181" i="1" s="1"/>
  <c r="I184" i="1"/>
  <c r="J184" i="1" s="1"/>
  <c r="K184" i="1" s="1"/>
  <c r="L184" i="1" s="1"/>
  <c r="I188" i="1"/>
  <c r="J188" i="1" s="1"/>
  <c r="K188" i="1" s="1"/>
  <c r="L188" i="1" s="1"/>
  <c r="I185" i="1"/>
  <c r="J185" i="1" s="1"/>
  <c r="K185" i="1" s="1"/>
  <c r="L185" i="1" s="1"/>
  <c r="I190" i="1"/>
  <c r="J190" i="1" s="1"/>
  <c r="K190" i="1" s="1"/>
  <c r="L190" i="1" s="1"/>
  <c r="I191" i="1"/>
  <c r="J191" i="1" s="1"/>
  <c r="K191" i="1" s="1"/>
  <c r="L191" i="1" s="1"/>
  <c r="I186" i="1"/>
  <c r="J186" i="1" s="1"/>
  <c r="K186" i="1" s="1"/>
  <c r="L186" i="1" s="1"/>
  <c r="I187" i="1"/>
  <c r="J187" i="1" s="1"/>
  <c r="K187" i="1" s="1"/>
  <c r="L187" i="1" s="1"/>
  <c r="I183" i="1"/>
  <c r="J183" i="1" s="1"/>
  <c r="K183" i="1" s="1"/>
  <c r="L183" i="1" s="1"/>
  <c r="I192" i="1"/>
  <c r="J192" i="1" s="1"/>
  <c r="K192" i="1" s="1"/>
  <c r="L192" i="1" s="1"/>
  <c r="I189" i="1"/>
  <c r="J189" i="1" s="1"/>
  <c r="K189" i="1" s="1"/>
  <c r="L189" i="1" s="1"/>
  <c r="I193" i="1"/>
  <c r="J193" i="1" s="1"/>
  <c r="K193" i="1" s="1"/>
  <c r="L193" i="1" s="1"/>
  <c r="I194" i="1"/>
  <c r="J194" i="1" s="1"/>
  <c r="K194" i="1" s="1"/>
  <c r="L194" i="1" s="1"/>
  <c r="I195" i="1"/>
  <c r="J195" i="1" s="1"/>
  <c r="K195" i="1" s="1"/>
  <c r="L195" i="1" s="1"/>
  <c r="I197" i="1"/>
  <c r="J197" i="1" s="1"/>
  <c r="K197" i="1" s="1"/>
  <c r="L197" i="1" s="1"/>
  <c r="I199" i="1"/>
  <c r="J199" i="1" s="1"/>
  <c r="K199" i="1" s="1"/>
  <c r="L199" i="1" s="1"/>
  <c r="I204" i="1"/>
  <c r="J204" i="1" s="1"/>
  <c r="K204" i="1" s="1"/>
  <c r="L204" i="1" s="1"/>
  <c r="I196" i="1"/>
  <c r="J196" i="1" s="1"/>
  <c r="K196" i="1" s="1"/>
  <c r="L196" i="1" s="1"/>
  <c r="I202" i="1"/>
  <c r="J202" i="1" s="1"/>
  <c r="K202" i="1" s="1"/>
  <c r="L202" i="1" s="1"/>
  <c r="I206" i="1"/>
  <c r="J206" i="1" s="1"/>
  <c r="K206" i="1" s="1"/>
  <c r="L206" i="1" s="1"/>
  <c r="I198" i="1"/>
  <c r="J198" i="1" s="1"/>
  <c r="K198" i="1" s="1"/>
  <c r="L198" i="1" s="1"/>
  <c r="I203" i="1"/>
  <c r="J203" i="1" s="1"/>
  <c r="K203" i="1" s="1"/>
  <c r="L203" i="1" s="1"/>
  <c r="I201" i="1"/>
  <c r="J201" i="1" s="1"/>
  <c r="K201" i="1" s="1"/>
  <c r="L201" i="1" s="1"/>
  <c r="I200" i="1"/>
  <c r="J200" i="1" s="1"/>
  <c r="K200" i="1" s="1"/>
  <c r="L200" i="1" s="1"/>
  <c r="I209" i="1"/>
  <c r="J209" i="1" s="1"/>
  <c r="K209" i="1" s="1"/>
  <c r="L209" i="1" s="1"/>
  <c r="I207" i="1"/>
  <c r="J207" i="1" s="1"/>
  <c r="K207" i="1" s="1"/>
  <c r="L207" i="1" s="1"/>
  <c r="I205" i="1"/>
  <c r="J205" i="1" s="1"/>
  <c r="K205" i="1" s="1"/>
  <c r="L205" i="1" s="1"/>
  <c r="I208" i="1"/>
  <c r="J208" i="1" s="1"/>
  <c r="K208" i="1" s="1"/>
  <c r="L208" i="1" s="1"/>
  <c r="I210" i="1"/>
  <c r="J210" i="1" s="1"/>
  <c r="K210" i="1" s="1"/>
  <c r="L210" i="1" s="1"/>
  <c r="I221" i="1"/>
  <c r="J221" i="1" s="1"/>
  <c r="K221" i="1" s="1"/>
  <c r="L221" i="1" s="1"/>
  <c r="I218" i="1"/>
  <c r="J218" i="1" s="1"/>
  <c r="K218" i="1" s="1"/>
  <c r="L218" i="1" s="1"/>
  <c r="I213" i="1"/>
  <c r="J213" i="1" s="1"/>
  <c r="K213" i="1" s="1"/>
  <c r="L213" i="1" s="1"/>
  <c r="I212" i="1"/>
  <c r="J212" i="1" s="1"/>
  <c r="K212" i="1" s="1"/>
  <c r="L212" i="1" s="1"/>
  <c r="I215" i="1"/>
  <c r="J215" i="1" s="1"/>
  <c r="K215" i="1" s="1"/>
  <c r="L215" i="1" s="1"/>
  <c r="I216" i="1"/>
  <c r="J216" i="1" s="1"/>
  <c r="K216" i="1" s="1"/>
  <c r="L216" i="1" s="1"/>
  <c r="I214" i="1"/>
  <c r="J214" i="1" s="1"/>
  <c r="K214" i="1" s="1"/>
  <c r="L214" i="1" s="1"/>
  <c r="I211" i="1"/>
  <c r="J211" i="1" s="1"/>
  <c r="K211" i="1" s="1"/>
  <c r="L211" i="1" s="1"/>
  <c r="I217" i="1"/>
  <c r="J217" i="1" s="1"/>
  <c r="K217" i="1" s="1"/>
  <c r="L217" i="1" s="1"/>
  <c r="I219" i="1"/>
  <c r="J219" i="1" s="1"/>
  <c r="K219" i="1" s="1"/>
  <c r="L219" i="1" s="1"/>
  <c r="I220" i="1"/>
  <c r="J220" i="1" s="1"/>
  <c r="K220" i="1" s="1"/>
  <c r="L220" i="1" s="1"/>
  <c r="I227" i="1"/>
  <c r="J227" i="1" s="1"/>
  <c r="K227" i="1" s="1"/>
  <c r="L227" i="1" s="1"/>
  <c r="I224" i="1"/>
  <c r="J224" i="1" s="1"/>
  <c r="K224" i="1" s="1"/>
  <c r="L224" i="1" s="1"/>
  <c r="I231" i="1"/>
  <c r="J231" i="1" s="1"/>
  <c r="K231" i="1" s="1"/>
  <c r="L231" i="1" s="1"/>
  <c r="I226" i="1"/>
  <c r="J226" i="1" s="1"/>
  <c r="K226" i="1" s="1"/>
  <c r="L226" i="1" s="1"/>
  <c r="I229" i="1"/>
  <c r="J229" i="1" s="1"/>
  <c r="K229" i="1" s="1"/>
  <c r="L229" i="1" s="1"/>
  <c r="I223" i="1"/>
  <c r="J223" i="1" s="1"/>
  <c r="K223" i="1" s="1"/>
  <c r="L223" i="1" s="1"/>
  <c r="I228" i="1"/>
  <c r="J228" i="1" s="1"/>
  <c r="K228" i="1" s="1"/>
  <c r="L228" i="1" s="1"/>
  <c r="I225" i="1"/>
  <c r="J225" i="1" s="1"/>
  <c r="K225" i="1" s="1"/>
  <c r="L225" i="1" s="1"/>
  <c r="I230" i="1"/>
  <c r="J230" i="1" s="1"/>
  <c r="K230" i="1" s="1"/>
  <c r="L230" i="1" s="1"/>
  <c r="I222" i="1"/>
  <c r="J222" i="1" s="1"/>
  <c r="K222" i="1" s="1"/>
  <c r="L222" i="1" s="1"/>
  <c r="I232" i="1"/>
  <c r="J232" i="1" s="1"/>
  <c r="K232" i="1" s="1"/>
  <c r="L232" i="1" s="1"/>
  <c r="I233" i="1"/>
  <c r="J233" i="1" s="1"/>
  <c r="K233" i="1" s="1"/>
  <c r="L233" i="1" s="1"/>
  <c r="I238" i="1"/>
  <c r="J238" i="1" s="1"/>
  <c r="K238" i="1" s="1"/>
  <c r="L238" i="1" s="1"/>
  <c r="I234" i="1"/>
  <c r="J234" i="1" s="1"/>
  <c r="K234" i="1" s="1"/>
  <c r="L234" i="1" s="1"/>
  <c r="I235" i="1"/>
  <c r="J235" i="1" s="1"/>
  <c r="K235" i="1" s="1"/>
  <c r="L235" i="1" s="1"/>
  <c r="I241" i="1"/>
  <c r="J241" i="1" s="1"/>
  <c r="K241" i="1" s="1"/>
  <c r="L241" i="1" s="1"/>
  <c r="I239" i="1"/>
  <c r="J239" i="1" s="1"/>
  <c r="K239" i="1" s="1"/>
  <c r="L239" i="1" s="1"/>
  <c r="I237" i="1"/>
  <c r="J237" i="1" s="1"/>
  <c r="K237" i="1" s="1"/>
  <c r="L237" i="1" s="1"/>
  <c r="I244" i="1"/>
  <c r="J244" i="1" s="1"/>
  <c r="K244" i="1" s="1"/>
  <c r="L244" i="1" s="1"/>
  <c r="I243" i="1"/>
  <c r="J243" i="1" s="1"/>
  <c r="K243" i="1" s="1"/>
  <c r="L243" i="1" s="1"/>
  <c r="I242" i="1"/>
  <c r="J242" i="1" s="1"/>
  <c r="K242" i="1" s="1"/>
  <c r="L242" i="1" s="1"/>
  <c r="I240" i="1"/>
  <c r="J240" i="1" s="1"/>
  <c r="K240" i="1" s="1"/>
  <c r="L240" i="1" s="1"/>
  <c r="I236" i="1"/>
  <c r="J236" i="1" s="1"/>
  <c r="K236" i="1" s="1"/>
  <c r="L236" i="1" s="1"/>
  <c r="I249" i="1"/>
  <c r="J249" i="1" s="1"/>
  <c r="K249" i="1" s="1"/>
  <c r="L249" i="1" s="1"/>
  <c r="I247" i="1"/>
  <c r="J247" i="1" s="1"/>
  <c r="K247" i="1" s="1"/>
  <c r="L247" i="1" s="1"/>
  <c r="I251" i="1"/>
  <c r="J251" i="1" s="1"/>
  <c r="K251" i="1" s="1"/>
  <c r="L251" i="1" s="1"/>
  <c r="I252" i="1"/>
  <c r="J252" i="1" s="1"/>
  <c r="K252" i="1" s="1"/>
  <c r="L252" i="1" s="1"/>
  <c r="I253" i="1"/>
  <c r="J253" i="1" s="1"/>
  <c r="K253" i="1" s="1"/>
  <c r="L253" i="1" s="1"/>
  <c r="I246" i="1"/>
  <c r="J246" i="1" s="1"/>
  <c r="K246" i="1" s="1"/>
  <c r="L246" i="1" s="1"/>
  <c r="I245" i="1"/>
  <c r="J245" i="1" s="1"/>
  <c r="K245" i="1" s="1"/>
  <c r="L245" i="1" s="1"/>
  <c r="I248" i="1"/>
  <c r="J248" i="1" s="1"/>
  <c r="K248" i="1" s="1"/>
  <c r="L248" i="1" s="1"/>
  <c r="I250" i="1"/>
  <c r="J250" i="1" s="1"/>
  <c r="K250" i="1" s="1"/>
  <c r="L250" i="1" s="1"/>
  <c r="I257" i="1"/>
  <c r="J257" i="1" s="1"/>
  <c r="K257" i="1" s="1"/>
  <c r="L257" i="1" s="1"/>
  <c r="I258" i="1"/>
  <c r="J258" i="1" s="1"/>
  <c r="K258" i="1" s="1"/>
  <c r="L258" i="1" s="1"/>
  <c r="I261" i="1"/>
  <c r="J261" i="1" s="1"/>
  <c r="K261" i="1" s="1"/>
  <c r="L261" i="1" s="1"/>
  <c r="I260" i="1"/>
  <c r="J260" i="1" s="1"/>
  <c r="K260" i="1" s="1"/>
  <c r="L260" i="1" s="1"/>
  <c r="I262" i="1"/>
  <c r="J262" i="1" s="1"/>
  <c r="K262" i="1" s="1"/>
  <c r="L262" i="1" s="1"/>
  <c r="I255" i="1"/>
  <c r="J255" i="1" s="1"/>
  <c r="K255" i="1" s="1"/>
  <c r="L255" i="1" s="1"/>
  <c r="I259" i="1"/>
  <c r="J259" i="1" s="1"/>
  <c r="K259" i="1" s="1"/>
  <c r="L259" i="1" s="1"/>
  <c r="I254" i="1"/>
  <c r="J254" i="1" s="1"/>
  <c r="K254" i="1" s="1"/>
  <c r="L254" i="1" s="1"/>
  <c r="I263" i="1"/>
  <c r="J263" i="1" s="1"/>
  <c r="K263" i="1" s="1"/>
  <c r="L263" i="1" s="1"/>
  <c r="I265" i="1"/>
  <c r="J265" i="1" s="1"/>
  <c r="K265" i="1" s="1"/>
  <c r="L265" i="1" s="1"/>
  <c r="I264" i="1"/>
  <c r="J264" i="1" s="1"/>
  <c r="K264" i="1" s="1"/>
  <c r="L264" i="1" s="1"/>
  <c r="I256" i="1"/>
  <c r="J256" i="1" s="1"/>
  <c r="K256" i="1" s="1"/>
  <c r="L256" i="1" s="1"/>
  <c r="I266" i="1"/>
  <c r="J266" i="1" s="1"/>
  <c r="K266" i="1" s="1"/>
  <c r="L266" i="1" s="1"/>
  <c r="I270" i="1"/>
  <c r="J270" i="1" s="1"/>
  <c r="K270" i="1" s="1"/>
  <c r="L270" i="1" s="1"/>
  <c r="I273" i="1"/>
  <c r="J273" i="1" s="1"/>
  <c r="K273" i="1" s="1"/>
  <c r="L273" i="1" s="1"/>
  <c r="I267" i="1"/>
  <c r="J267" i="1" s="1"/>
  <c r="K267" i="1" s="1"/>
  <c r="L267" i="1" s="1"/>
  <c r="I271" i="1"/>
  <c r="J271" i="1" s="1"/>
  <c r="K271" i="1" s="1"/>
  <c r="L271" i="1" s="1"/>
  <c r="I268" i="1"/>
  <c r="J268" i="1" s="1"/>
  <c r="K268" i="1" s="1"/>
  <c r="L268" i="1" s="1"/>
  <c r="I269" i="1"/>
  <c r="J269" i="1" s="1"/>
  <c r="K269" i="1" s="1"/>
  <c r="L269" i="1" s="1"/>
  <c r="I272" i="1"/>
  <c r="J272" i="1" s="1"/>
  <c r="K272" i="1" s="1"/>
  <c r="L272" i="1" s="1"/>
  <c r="I274" i="1"/>
  <c r="J274" i="1" s="1"/>
  <c r="K274" i="1" s="1"/>
  <c r="L274" i="1" s="1"/>
  <c r="I275" i="1"/>
  <c r="J275" i="1" s="1"/>
  <c r="K275" i="1" s="1"/>
  <c r="L275" i="1" s="1"/>
  <c r="I276" i="1"/>
  <c r="J276" i="1" s="1"/>
  <c r="K276" i="1" s="1"/>
  <c r="L276" i="1" s="1"/>
  <c r="I280" i="1"/>
  <c r="J280" i="1" s="1"/>
  <c r="K280" i="1" s="1"/>
  <c r="L280" i="1" s="1"/>
  <c r="I283" i="1"/>
  <c r="J283" i="1" s="1"/>
  <c r="K283" i="1" s="1"/>
  <c r="L283" i="1" s="1"/>
  <c r="I284" i="1"/>
  <c r="J284" i="1" s="1"/>
  <c r="K284" i="1" s="1"/>
  <c r="L284" i="1" s="1"/>
  <c r="I277" i="1"/>
  <c r="J277" i="1" s="1"/>
  <c r="K277" i="1" s="1"/>
  <c r="L277" i="1" s="1"/>
  <c r="I278" i="1"/>
  <c r="J278" i="1" s="1"/>
  <c r="K278" i="1" s="1"/>
  <c r="L278" i="1" s="1"/>
  <c r="I279" i="1"/>
  <c r="J279" i="1" s="1"/>
  <c r="K279" i="1" s="1"/>
  <c r="L279" i="1" s="1"/>
  <c r="I281" i="1"/>
  <c r="J281" i="1" s="1"/>
  <c r="K281" i="1" s="1"/>
  <c r="L281" i="1" s="1"/>
  <c r="I285" i="1"/>
  <c r="J285" i="1" s="1"/>
  <c r="K285" i="1" s="1"/>
  <c r="L285" i="1" s="1"/>
  <c r="I282" i="1"/>
  <c r="J282" i="1" s="1"/>
  <c r="K282" i="1" s="1"/>
  <c r="L282" i="1" s="1"/>
  <c r="I291" i="1"/>
  <c r="J291" i="1" s="1"/>
  <c r="K291" i="1" s="1"/>
  <c r="L291" i="1" s="1"/>
  <c r="I292" i="1"/>
  <c r="J292" i="1" s="1"/>
  <c r="K292" i="1" s="1"/>
  <c r="L292" i="1" s="1"/>
  <c r="I289" i="1"/>
  <c r="J289" i="1" s="1"/>
  <c r="K289" i="1" s="1"/>
  <c r="L289" i="1" s="1"/>
  <c r="I295" i="1"/>
  <c r="J295" i="1" s="1"/>
  <c r="K295" i="1" s="1"/>
  <c r="L295" i="1" s="1"/>
  <c r="I286" i="1"/>
  <c r="J286" i="1" s="1"/>
  <c r="K286" i="1" s="1"/>
  <c r="L286" i="1" s="1"/>
  <c r="I287" i="1"/>
  <c r="J287" i="1" s="1"/>
  <c r="K287" i="1" s="1"/>
  <c r="L287" i="1" s="1"/>
  <c r="I288" i="1"/>
  <c r="J288" i="1" s="1"/>
  <c r="K288" i="1" s="1"/>
  <c r="L288" i="1" s="1"/>
  <c r="I294" i="1"/>
  <c r="J294" i="1" s="1"/>
  <c r="K294" i="1" s="1"/>
  <c r="L294" i="1" s="1"/>
  <c r="I290" i="1"/>
  <c r="J290" i="1" s="1"/>
  <c r="K290" i="1" s="1"/>
  <c r="L290" i="1" s="1"/>
  <c r="I293" i="1"/>
  <c r="J293" i="1" s="1"/>
  <c r="K293" i="1" s="1"/>
  <c r="L293" i="1" s="1"/>
  <c r="I296" i="1"/>
  <c r="J296" i="1" s="1"/>
  <c r="K296" i="1" s="1"/>
  <c r="L296" i="1" s="1"/>
  <c r="I301" i="1"/>
  <c r="J301" i="1" s="1"/>
  <c r="K301" i="1" s="1"/>
  <c r="L301" i="1" s="1"/>
  <c r="I303" i="1"/>
  <c r="J303" i="1" s="1"/>
  <c r="K303" i="1" s="1"/>
  <c r="L303" i="1" s="1"/>
  <c r="I300" i="1"/>
  <c r="J300" i="1" s="1"/>
  <c r="K300" i="1" s="1"/>
  <c r="L300" i="1" s="1"/>
  <c r="I302" i="1"/>
  <c r="J302" i="1" s="1"/>
  <c r="K302" i="1" s="1"/>
  <c r="L302" i="1" s="1"/>
  <c r="I297" i="1"/>
  <c r="J297" i="1" s="1"/>
  <c r="K297" i="1" s="1"/>
  <c r="L297" i="1" s="1"/>
  <c r="I298" i="1"/>
  <c r="J298" i="1" s="1"/>
  <c r="K298" i="1" s="1"/>
  <c r="L298" i="1" s="1"/>
  <c r="I304" i="1"/>
  <c r="J304" i="1" s="1"/>
  <c r="K304" i="1" s="1"/>
  <c r="L304" i="1" s="1"/>
  <c r="I299" i="1"/>
  <c r="J299" i="1" s="1"/>
  <c r="K299" i="1" s="1"/>
  <c r="L299" i="1" s="1"/>
  <c r="I306" i="1"/>
  <c r="J306" i="1" s="1"/>
  <c r="K306" i="1" s="1"/>
  <c r="L306" i="1" s="1"/>
  <c r="I305" i="1"/>
  <c r="J305" i="1" s="1"/>
  <c r="K305" i="1" s="1"/>
  <c r="L305" i="1" s="1"/>
  <c r="I307" i="1"/>
  <c r="J307" i="1" s="1"/>
  <c r="K307" i="1" s="1"/>
  <c r="L307" i="1" s="1"/>
  <c r="I308" i="1"/>
  <c r="J308" i="1" s="1"/>
  <c r="K308" i="1" s="1"/>
  <c r="L308" i="1" s="1"/>
  <c r="I311" i="1"/>
  <c r="J311" i="1" s="1"/>
  <c r="K311" i="1" s="1"/>
  <c r="L311" i="1" s="1"/>
  <c r="I312" i="1"/>
  <c r="J312" i="1" s="1"/>
  <c r="K312" i="1" s="1"/>
  <c r="L312" i="1" s="1"/>
  <c r="I313" i="1"/>
  <c r="J313" i="1" s="1"/>
  <c r="K313" i="1" s="1"/>
  <c r="L313" i="1" s="1"/>
  <c r="I310" i="1"/>
  <c r="J310" i="1" s="1"/>
  <c r="K310" i="1" s="1"/>
  <c r="L310" i="1" s="1"/>
  <c r="I309" i="1"/>
  <c r="J309" i="1" s="1"/>
  <c r="K309" i="1" s="1"/>
  <c r="L309" i="1" s="1"/>
  <c r="I316" i="1"/>
  <c r="J316" i="1" s="1"/>
  <c r="K316" i="1" s="1"/>
  <c r="L316" i="1" s="1"/>
  <c r="I319" i="1"/>
  <c r="J319" i="1" s="1"/>
  <c r="K319" i="1" s="1"/>
  <c r="L319" i="1" s="1"/>
  <c r="I314" i="1"/>
  <c r="J314" i="1" s="1"/>
  <c r="K314" i="1" s="1"/>
  <c r="L314" i="1" s="1"/>
  <c r="I315" i="1"/>
  <c r="J315" i="1" s="1"/>
  <c r="K315" i="1" s="1"/>
  <c r="L315" i="1" s="1"/>
  <c r="I317" i="1"/>
  <c r="J317" i="1" s="1"/>
  <c r="K317" i="1" s="1"/>
  <c r="L317" i="1" s="1"/>
  <c r="I318" i="1"/>
  <c r="J318" i="1" s="1"/>
  <c r="K318" i="1" s="1"/>
  <c r="L318" i="1" s="1"/>
  <c r="I320" i="1"/>
  <c r="J320" i="1" s="1"/>
  <c r="K320" i="1" s="1"/>
  <c r="L320" i="1" s="1"/>
  <c r="I327" i="1"/>
  <c r="J327" i="1" s="1"/>
  <c r="K327" i="1" s="1"/>
  <c r="L327" i="1" s="1"/>
  <c r="I325" i="1"/>
  <c r="J325" i="1" s="1"/>
  <c r="K325" i="1" s="1"/>
  <c r="L325" i="1" s="1"/>
  <c r="I330" i="1"/>
  <c r="J330" i="1" s="1"/>
  <c r="K330" i="1" s="1"/>
  <c r="L330" i="1" s="1"/>
  <c r="I329" i="1"/>
  <c r="J329" i="1" s="1"/>
  <c r="K329" i="1" s="1"/>
  <c r="L329" i="1" s="1"/>
  <c r="I323" i="1"/>
  <c r="J323" i="1" s="1"/>
  <c r="K323" i="1" s="1"/>
  <c r="L323" i="1" s="1"/>
  <c r="I321" i="1"/>
  <c r="J321" i="1" s="1"/>
  <c r="K321" i="1" s="1"/>
  <c r="L321" i="1" s="1"/>
  <c r="I326" i="1"/>
  <c r="J326" i="1" s="1"/>
  <c r="K326" i="1" s="1"/>
  <c r="L326" i="1" s="1"/>
  <c r="I328" i="1"/>
  <c r="J328" i="1" s="1"/>
  <c r="K328" i="1" s="1"/>
  <c r="L328" i="1" s="1"/>
  <c r="I322" i="1"/>
  <c r="J322" i="1" s="1"/>
  <c r="K322" i="1" s="1"/>
  <c r="L322" i="1" s="1"/>
  <c r="I324" i="1"/>
  <c r="J324" i="1" s="1"/>
  <c r="K324" i="1" s="1"/>
  <c r="L324" i="1" s="1"/>
  <c r="I331" i="1"/>
  <c r="J331" i="1" s="1"/>
  <c r="K331" i="1" s="1"/>
  <c r="L331" i="1" s="1"/>
  <c r="I333" i="1"/>
  <c r="J333" i="1" s="1"/>
  <c r="K333" i="1" s="1"/>
  <c r="L333" i="1" s="1"/>
  <c r="I332" i="1"/>
  <c r="J332" i="1" s="1"/>
  <c r="K332" i="1" s="1"/>
  <c r="L332" i="1" s="1"/>
  <c r="I338" i="1"/>
  <c r="J338" i="1" s="1"/>
  <c r="K338" i="1" s="1"/>
  <c r="L338" i="1" s="1"/>
  <c r="I334" i="1"/>
  <c r="J334" i="1" s="1"/>
  <c r="K334" i="1" s="1"/>
  <c r="L334" i="1" s="1"/>
  <c r="I340" i="1"/>
  <c r="J340" i="1" s="1"/>
  <c r="K340" i="1" s="1"/>
  <c r="L340" i="1" s="1"/>
  <c r="I342" i="1"/>
  <c r="J342" i="1" s="1"/>
  <c r="K342" i="1" s="1"/>
  <c r="L342" i="1" s="1"/>
  <c r="I339" i="1"/>
  <c r="J339" i="1" s="1"/>
  <c r="K339" i="1" s="1"/>
  <c r="L339" i="1" s="1"/>
  <c r="I337" i="1"/>
  <c r="J337" i="1" s="1"/>
  <c r="K337" i="1" s="1"/>
  <c r="L337" i="1" s="1"/>
  <c r="I336" i="1"/>
  <c r="J336" i="1" s="1"/>
  <c r="K336" i="1" s="1"/>
  <c r="L336" i="1" s="1"/>
  <c r="I335" i="1"/>
  <c r="J335" i="1" s="1"/>
  <c r="K335" i="1" s="1"/>
  <c r="L335" i="1" s="1"/>
  <c r="I341" i="1"/>
  <c r="J341" i="1" s="1"/>
  <c r="K341" i="1" s="1"/>
  <c r="L341" i="1" s="1"/>
  <c r="I345" i="1"/>
  <c r="J345" i="1" s="1"/>
  <c r="K345" i="1" s="1"/>
  <c r="L345" i="1" s="1"/>
  <c r="I344" i="1"/>
  <c r="J344" i="1" s="1"/>
  <c r="K344" i="1" s="1"/>
  <c r="L344" i="1" s="1"/>
  <c r="I343" i="1"/>
  <c r="J343" i="1" s="1"/>
  <c r="K343" i="1" s="1"/>
  <c r="L343" i="1" s="1"/>
  <c r="I352" i="1"/>
  <c r="J352" i="1" s="1"/>
  <c r="K352" i="1" s="1"/>
  <c r="L352" i="1" s="1"/>
  <c r="I347" i="1"/>
  <c r="J347" i="1" s="1"/>
  <c r="K347" i="1" s="1"/>
  <c r="L347" i="1" s="1"/>
  <c r="I354" i="1"/>
  <c r="J354" i="1" s="1"/>
  <c r="K354" i="1" s="1"/>
  <c r="L354" i="1" s="1"/>
  <c r="I348" i="1"/>
  <c r="J348" i="1" s="1"/>
  <c r="K348" i="1" s="1"/>
  <c r="L348" i="1" s="1"/>
  <c r="I353" i="1"/>
  <c r="J353" i="1" s="1"/>
  <c r="K353" i="1" s="1"/>
  <c r="L353" i="1" s="1"/>
  <c r="I349" i="1"/>
  <c r="J349" i="1" s="1"/>
  <c r="K349" i="1" s="1"/>
  <c r="L349" i="1" s="1"/>
  <c r="I350" i="1"/>
  <c r="J350" i="1" s="1"/>
  <c r="K350" i="1" s="1"/>
  <c r="L350" i="1" s="1"/>
  <c r="I346" i="1"/>
  <c r="J346" i="1" s="1"/>
  <c r="K346" i="1" s="1"/>
  <c r="L346" i="1" s="1"/>
  <c r="I355" i="1"/>
  <c r="J355" i="1" s="1"/>
  <c r="K355" i="1" s="1"/>
  <c r="L355" i="1" s="1"/>
  <c r="I351" i="1"/>
  <c r="J351" i="1" s="1"/>
  <c r="K351" i="1" s="1"/>
  <c r="L351" i="1" s="1"/>
  <c r="M306" i="1" l="1"/>
  <c r="M297" i="1"/>
  <c r="N297" i="1" s="1"/>
  <c r="O297" i="1" s="1"/>
  <c r="M158" i="1"/>
  <c r="M178" i="1"/>
  <c r="M317" i="1"/>
  <c r="N317" i="1" s="1"/>
  <c r="O317" i="1" s="1"/>
  <c r="M307" i="1"/>
  <c r="N307" i="1" s="1"/>
  <c r="O307" i="1" s="1"/>
  <c r="M233" i="1"/>
  <c r="N233" i="1" s="1"/>
  <c r="O233" i="1" s="1"/>
  <c r="M188" i="1"/>
  <c r="M166" i="1"/>
  <c r="N166" i="1" s="1"/>
  <c r="O166" i="1" s="1"/>
  <c r="M155" i="1"/>
  <c r="N155" i="1" s="1"/>
  <c r="O155" i="1" s="1"/>
  <c r="M334" i="1"/>
  <c r="N334" i="1" s="1"/>
  <c r="O334" i="1" s="1"/>
  <c r="M339" i="1"/>
  <c r="N339" i="1" s="1"/>
  <c r="O339" i="1" s="1"/>
  <c r="M341" i="1"/>
  <c r="N341" i="1" s="1"/>
  <c r="O341" i="1" s="1"/>
  <c r="M342" i="1"/>
  <c r="N342" i="1" s="1"/>
  <c r="O342" i="1" s="1"/>
  <c r="M340" i="1"/>
  <c r="N340" i="1" s="1"/>
  <c r="O340" i="1" s="1"/>
  <c r="M336" i="1"/>
  <c r="N336" i="1" s="1"/>
  <c r="O336" i="1" s="1"/>
  <c r="M335" i="1"/>
  <c r="N335" i="1" s="1"/>
  <c r="O335" i="1" s="1"/>
  <c r="M337" i="1"/>
  <c r="M332" i="1"/>
  <c r="N332" i="1" s="1"/>
  <c r="O332" i="1" s="1"/>
  <c r="N337" i="1"/>
  <c r="O337" i="1" s="1"/>
  <c r="M320" i="1"/>
  <c r="N320" i="1" s="1"/>
  <c r="O320" i="1" s="1"/>
  <c r="M325" i="1"/>
  <c r="N325" i="1" s="1"/>
  <c r="O325" i="1" s="1"/>
  <c r="M324" i="1"/>
  <c r="N324" i="1" s="1"/>
  <c r="O324" i="1" s="1"/>
  <c r="M327" i="1"/>
  <c r="N327" i="1" s="1"/>
  <c r="O327" i="1" s="1"/>
  <c r="M322" i="1"/>
  <c r="N322" i="1" s="1"/>
  <c r="O322" i="1" s="1"/>
  <c r="M321" i="1"/>
  <c r="N321" i="1" s="1"/>
  <c r="O321" i="1" s="1"/>
  <c r="M312" i="1"/>
  <c r="N312" i="1" s="1"/>
  <c r="O312" i="1" s="1"/>
  <c r="M309" i="1"/>
  <c r="N309" i="1" s="1"/>
  <c r="O309" i="1" s="1"/>
  <c r="M344" i="1"/>
  <c r="N344" i="1" s="1"/>
  <c r="O344" i="1" s="1"/>
  <c r="M343" i="1"/>
  <c r="N343" i="1" s="1"/>
  <c r="O343" i="1" s="1"/>
  <c r="M348" i="1"/>
  <c r="N348" i="1" s="1"/>
  <c r="O348" i="1" s="1"/>
  <c r="M351" i="1"/>
  <c r="N351" i="1" s="1"/>
  <c r="O351" i="1" s="1"/>
  <c r="M345" i="1"/>
  <c r="N345" i="1" s="1"/>
  <c r="O345" i="1" s="1"/>
  <c r="M346" i="1"/>
  <c r="N346" i="1" s="1"/>
  <c r="O346" i="1" s="1"/>
  <c r="M347" i="1"/>
  <c r="N347" i="1" s="1"/>
  <c r="O347" i="1" s="1"/>
  <c r="M354" i="1"/>
  <c r="N354" i="1" s="1"/>
  <c r="O354" i="1" s="1"/>
  <c r="M355" i="1"/>
  <c r="N355" i="1" s="1"/>
  <c r="O355" i="1" s="1"/>
  <c r="M352" i="1"/>
  <c r="N352" i="1" s="1"/>
  <c r="O352" i="1" s="1"/>
  <c r="M349" i="1"/>
  <c r="N349" i="1" s="1"/>
  <c r="O349" i="1" s="1"/>
  <c r="M350" i="1"/>
  <c r="N350" i="1" s="1"/>
  <c r="O350" i="1" s="1"/>
  <c r="M353" i="1"/>
  <c r="N353" i="1" s="1"/>
  <c r="O353" i="1" s="1"/>
  <c r="M330" i="1"/>
  <c r="N330" i="1" s="1"/>
  <c r="O330" i="1" s="1"/>
  <c r="M296" i="1"/>
  <c r="N296" i="1" s="1"/>
  <c r="O296" i="1" s="1"/>
  <c r="M301" i="1"/>
  <c r="N301" i="1" s="1"/>
  <c r="O301" i="1" s="1"/>
  <c r="M302" i="1"/>
  <c r="N302" i="1" s="1"/>
  <c r="O302" i="1" s="1"/>
  <c r="M299" i="1"/>
  <c r="N299" i="1" s="1"/>
  <c r="O299" i="1" s="1"/>
  <c r="M305" i="1"/>
  <c r="N305" i="1" s="1"/>
  <c r="O305" i="1" s="1"/>
  <c r="M300" i="1"/>
  <c r="N300" i="1" s="1"/>
  <c r="O300" i="1" s="1"/>
  <c r="M304" i="1"/>
  <c r="N304" i="1" s="1"/>
  <c r="O304" i="1" s="1"/>
  <c r="M298" i="1"/>
  <c r="N298" i="1" s="1"/>
  <c r="O298" i="1" s="1"/>
  <c r="M303" i="1"/>
  <c r="N303" i="1" s="1"/>
  <c r="O303" i="1" s="1"/>
  <c r="M314" i="1"/>
  <c r="N314" i="1" s="1"/>
  <c r="O314" i="1" s="1"/>
  <c r="M318" i="1"/>
  <c r="N318" i="1" s="1"/>
  <c r="O318" i="1" s="1"/>
  <c r="M316" i="1"/>
  <c r="N316" i="1" s="1"/>
  <c r="O316" i="1" s="1"/>
  <c r="M315" i="1"/>
  <c r="N315" i="1" s="1"/>
  <c r="O315" i="1" s="1"/>
  <c r="M310" i="1"/>
  <c r="N310" i="1" s="1"/>
  <c r="O310" i="1" s="1"/>
  <c r="M319" i="1"/>
  <c r="N319" i="1" s="1"/>
  <c r="O319" i="1" s="1"/>
  <c r="M308" i="1"/>
  <c r="N308" i="1" s="1"/>
  <c r="O308" i="1" s="1"/>
  <c r="M313" i="1"/>
  <c r="N313" i="1" s="1"/>
  <c r="O313" i="1" s="1"/>
  <c r="M311" i="1"/>
  <c r="N311" i="1" s="1"/>
  <c r="O311" i="1" s="1"/>
  <c r="N306" i="1"/>
  <c r="O306" i="1" s="1"/>
  <c r="M333" i="1"/>
  <c r="N333" i="1" s="1"/>
  <c r="O333" i="1" s="1"/>
  <c r="M331" i="1"/>
  <c r="N331" i="1" s="1"/>
  <c r="O331" i="1" s="1"/>
  <c r="M326" i="1"/>
  <c r="N326" i="1" s="1"/>
  <c r="O326" i="1" s="1"/>
  <c r="M328" i="1"/>
  <c r="N328" i="1" s="1"/>
  <c r="O328" i="1" s="1"/>
  <c r="M338" i="1"/>
  <c r="N338" i="1" s="1"/>
  <c r="O338" i="1" s="1"/>
  <c r="M323" i="1"/>
  <c r="N323" i="1" s="1"/>
  <c r="O323" i="1" s="1"/>
  <c r="M293" i="1"/>
  <c r="N293" i="1" s="1"/>
  <c r="O293" i="1" s="1"/>
  <c r="M292" i="1"/>
  <c r="N292" i="1" s="1"/>
  <c r="O292" i="1" s="1"/>
  <c r="M249" i="1"/>
  <c r="N249" i="1" s="1"/>
  <c r="O249" i="1" s="1"/>
  <c r="M257" i="1"/>
  <c r="N257" i="1" s="1"/>
  <c r="O257" i="1" s="1"/>
  <c r="M287" i="1"/>
  <c r="N287" i="1" s="1"/>
  <c r="O287" i="1" s="1"/>
  <c r="M289" i="1"/>
  <c r="N289" i="1" s="1"/>
  <c r="O289" i="1" s="1"/>
  <c r="M286" i="1"/>
  <c r="N286" i="1" s="1"/>
  <c r="O286" i="1" s="1"/>
  <c r="M291" i="1"/>
  <c r="N291" i="1" s="1"/>
  <c r="O291" i="1" s="1"/>
  <c r="M290" i="1"/>
  <c r="N290" i="1" s="1"/>
  <c r="O290" i="1" s="1"/>
  <c r="M288" i="1"/>
  <c r="N288" i="1" s="1"/>
  <c r="O288" i="1" s="1"/>
  <c r="M295" i="1"/>
  <c r="N295" i="1" s="1"/>
  <c r="O295" i="1" s="1"/>
  <c r="M329" i="1"/>
  <c r="N329" i="1" s="1"/>
  <c r="O329" i="1" s="1"/>
  <c r="M294" i="1"/>
  <c r="N294" i="1" s="1"/>
  <c r="O294" i="1" s="1"/>
  <c r="M276" i="1"/>
  <c r="N276" i="1" s="1"/>
  <c r="O276" i="1" s="1"/>
  <c r="M272" i="1"/>
  <c r="N272" i="1" s="1"/>
  <c r="O272" i="1" s="1"/>
  <c r="M275" i="1"/>
  <c r="N275" i="1" s="1"/>
  <c r="O275" i="1" s="1"/>
  <c r="M274" i="1"/>
  <c r="N274" i="1" s="1"/>
  <c r="O274" i="1" s="1"/>
  <c r="M263" i="1"/>
  <c r="N263" i="1" s="1"/>
  <c r="O263" i="1" s="1"/>
  <c r="M277" i="1"/>
  <c r="N277" i="1" s="1"/>
  <c r="O277" i="1" s="1"/>
  <c r="M281" i="1"/>
  <c r="N281" i="1" s="1"/>
  <c r="O281" i="1" s="1"/>
  <c r="M280" i="1"/>
  <c r="N280" i="1" s="1"/>
  <c r="O280" i="1" s="1"/>
  <c r="M285" i="1"/>
  <c r="N285" i="1" s="1"/>
  <c r="O285" i="1" s="1"/>
  <c r="M283" i="1"/>
  <c r="N283" i="1" s="1"/>
  <c r="O283" i="1" s="1"/>
  <c r="M278" i="1"/>
  <c r="N278" i="1" s="1"/>
  <c r="O278" i="1" s="1"/>
  <c r="M279" i="1"/>
  <c r="N279" i="1" s="1"/>
  <c r="O279" i="1" s="1"/>
  <c r="M282" i="1"/>
  <c r="N282" i="1" s="1"/>
  <c r="O282" i="1" s="1"/>
  <c r="M284" i="1"/>
  <c r="N284" i="1" s="1"/>
  <c r="O284" i="1" s="1"/>
  <c r="M270" i="1"/>
  <c r="N270" i="1" s="1"/>
  <c r="O270" i="1" s="1"/>
  <c r="M242" i="1"/>
  <c r="N242" i="1" s="1"/>
  <c r="O242" i="1" s="1"/>
  <c r="M256" i="1"/>
  <c r="N256" i="1" s="1"/>
  <c r="O256" i="1" s="1"/>
  <c r="M273" i="1"/>
  <c r="N273" i="1" s="1"/>
  <c r="O273" i="1" s="1"/>
  <c r="M271" i="1"/>
  <c r="N271" i="1" s="1"/>
  <c r="O271" i="1" s="1"/>
  <c r="M269" i="1"/>
  <c r="N269" i="1" s="1"/>
  <c r="O269" i="1" s="1"/>
  <c r="M267" i="1"/>
  <c r="N267" i="1" s="1"/>
  <c r="O267" i="1" s="1"/>
  <c r="M268" i="1"/>
  <c r="N268" i="1" s="1"/>
  <c r="O268" i="1" s="1"/>
  <c r="M222" i="1"/>
  <c r="N222" i="1" s="1"/>
  <c r="O222" i="1" s="1"/>
  <c r="M255" i="1"/>
  <c r="N255" i="1" s="1"/>
  <c r="O255" i="1" s="1"/>
  <c r="M235" i="1"/>
  <c r="N235" i="1" s="1"/>
  <c r="O235" i="1" s="1"/>
  <c r="M238" i="1"/>
  <c r="N238" i="1" s="1"/>
  <c r="O238" i="1" s="1"/>
  <c r="M234" i="1"/>
  <c r="N234" i="1" s="1"/>
  <c r="O234" i="1" s="1"/>
  <c r="M237" i="1"/>
  <c r="N237" i="1" s="1"/>
  <c r="O237" i="1" s="1"/>
  <c r="M244" i="1"/>
  <c r="N244" i="1" s="1"/>
  <c r="O244" i="1" s="1"/>
  <c r="M240" i="1"/>
  <c r="N240" i="1" s="1"/>
  <c r="O240" i="1" s="1"/>
  <c r="M241" i="1"/>
  <c r="N241" i="1" s="1"/>
  <c r="O241" i="1" s="1"/>
  <c r="M236" i="1"/>
  <c r="N236" i="1" s="1"/>
  <c r="O236" i="1" s="1"/>
  <c r="M239" i="1"/>
  <c r="N239" i="1" s="1"/>
  <c r="O239" i="1" s="1"/>
  <c r="M243" i="1"/>
  <c r="N243" i="1" s="1"/>
  <c r="O243" i="1" s="1"/>
  <c r="M246" i="1"/>
  <c r="N246" i="1" s="1"/>
  <c r="O246" i="1" s="1"/>
  <c r="M248" i="1"/>
  <c r="N248" i="1" s="1"/>
  <c r="O248" i="1" s="1"/>
  <c r="M247" i="1"/>
  <c r="N247" i="1" s="1"/>
  <c r="O247" i="1" s="1"/>
  <c r="M252" i="1"/>
  <c r="N252" i="1" s="1"/>
  <c r="O252" i="1" s="1"/>
  <c r="M250" i="1"/>
  <c r="N250" i="1" s="1"/>
  <c r="O250" i="1" s="1"/>
  <c r="M253" i="1"/>
  <c r="N253" i="1" s="1"/>
  <c r="O253" i="1" s="1"/>
  <c r="M251" i="1"/>
  <c r="N251" i="1" s="1"/>
  <c r="O251" i="1" s="1"/>
  <c r="M245" i="1"/>
  <c r="N245" i="1" s="1"/>
  <c r="O245" i="1" s="1"/>
  <c r="M212" i="1"/>
  <c r="N212" i="1" s="1"/>
  <c r="O212" i="1" s="1"/>
  <c r="M216" i="1"/>
  <c r="N216" i="1" s="1"/>
  <c r="O216" i="1" s="1"/>
  <c r="M261" i="1"/>
  <c r="N261" i="1" s="1"/>
  <c r="O261" i="1" s="1"/>
  <c r="M265" i="1"/>
  <c r="N265" i="1" s="1"/>
  <c r="O265" i="1" s="1"/>
  <c r="M266" i="1"/>
  <c r="N266" i="1" s="1"/>
  <c r="O266" i="1" s="1"/>
  <c r="M260" i="1"/>
  <c r="N260" i="1" s="1"/>
  <c r="O260" i="1" s="1"/>
  <c r="M259" i="1"/>
  <c r="N259" i="1" s="1"/>
  <c r="O259" i="1" s="1"/>
  <c r="M254" i="1"/>
  <c r="N254" i="1" s="1"/>
  <c r="O254" i="1" s="1"/>
  <c r="M264" i="1"/>
  <c r="N264" i="1" s="1"/>
  <c r="O264" i="1" s="1"/>
  <c r="M258" i="1"/>
  <c r="N258" i="1" s="1"/>
  <c r="O258" i="1" s="1"/>
  <c r="M262" i="1"/>
  <c r="N262" i="1" s="1"/>
  <c r="O262" i="1" s="1"/>
  <c r="M227" i="1"/>
  <c r="N227" i="1" s="1"/>
  <c r="O227" i="1" s="1"/>
  <c r="M226" i="1"/>
  <c r="N226" i="1" s="1"/>
  <c r="O226" i="1" s="1"/>
  <c r="M232" i="1"/>
  <c r="N232" i="1" s="1"/>
  <c r="O232" i="1" s="1"/>
  <c r="M229" i="1"/>
  <c r="N229" i="1" s="1"/>
  <c r="O229" i="1" s="1"/>
  <c r="M225" i="1"/>
  <c r="N225" i="1" s="1"/>
  <c r="O225" i="1" s="1"/>
  <c r="M224" i="1"/>
  <c r="N224" i="1" s="1"/>
  <c r="O224" i="1" s="1"/>
  <c r="M230" i="1"/>
  <c r="N230" i="1" s="1"/>
  <c r="O230" i="1" s="1"/>
  <c r="M223" i="1"/>
  <c r="N223" i="1" s="1"/>
  <c r="O223" i="1" s="1"/>
  <c r="M231" i="1"/>
  <c r="N231" i="1" s="1"/>
  <c r="O231" i="1" s="1"/>
  <c r="M228" i="1"/>
  <c r="N228" i="1" s="1"/>
  <c r="O228" i="1" s="1"/>
  <c r="M209" i="1"/>
  <c r="N209" i="1" s="1"/>
  <c r="O209" i="1" s="1"/>
  <c r="M206" i="1"/>
  <c r="N206" i="1" s="1"/>
  <c r="O206" i="1" s="1"/>
  <c r="M207" i="1"/>
  <c r="N207" i="1" s="1"/>
  <c r="O207" i="1" s="1"/>
  <c r="M208" i="1"/>
  <c r="N208" i="1" s="1"/>
  <c r="O208" i="1" s="1"/>
  <c r="M201" i="1"/>
  <c r="N201" i="1" s="1"/>
  <c r="O201" i="1" s="1"/>
  <c r="M198" i="1"/>
  <c r="N198" i="1" s="1"/>
  <c r="O198" i="1" s="1"/>
  <c r="M210" i="1"/>
  <c r="N210" i="1" s="1"/>
  <c r="O210" i="1" s="1"/>
  <c r="M200" i="1"/>
  <c r="N200" i="1" s="1"/>
  <c r="O200" i="1" s="1"/>
  <c r="M205" i="1"/>
  <c r="N205" i="1" s="1"/>
  <c r="O205" i="1" s="1"/>
  <c r="M221" i="1"/>
  <c r="N221" i="1" s="1"/>
  <c r="O221" i="1" s="1"/>
  <c r="M211" i="1"/>
  <c r="N211" i="1" s="1"/>
  <c r="O211" i="1" s="1"/>
  <c r="M219" i="1"/>
  <c r="N219" i="1" s="1"/>
  <c r="O219" i="1" s="1"/>
  <c r="M218" i="1"/>
  <c r="N218" i="1" s="1"/>
  <c r="O218" i="1" s="1"/>
  <c r="M215" i="1"/>
  <c r="N215" i="1" s="1"/>
  <c r="O215" i="1" s="1"/>
  <c r="M220" i="1"/>
  <c r="N220" i="1" s="1"/>
  <c r="O220" i="1" s="1"/>
  <c r="M213" i="1"/>
  <c r="N213" i="1" s="1"/>
  <c r="O213" i="1" s="1"/>
  <c r="M217" i="1"/>
  <c r="N217" i="1" s="1"/>
  <c r="O217" i="1" s="1"/>
  <c r="M214" i="1"/>
  <c r="N214" i="1" s="1"/>
  <c r="O214" i="1" s="1"/>
  <c r="M196" i="1"/>
  <c r="N196" i="1" s="1"/>
  <c r="O196" i="1" s="1"/>
  <c r="M203" i="1"/>
  <c r="N203" i="1" s="1"/>
  <c r="O203" i="1" s="1"/>
  <c r="M197" i="1"/>
  <c r="N197" i="1" s="1"/>
  <c r="O197" i="1" s="1"/>
  <c r="M204" i="1"/>
  <c r="N204" i="1" s="1"/>
  <c r="O204" i="1" s="1"/>
  <c r="M202" i="1"/>
  <c r="N202" i="1" s="1"/>
  <c r="O202" i="1" s="1"/>
  <c r="N188" i="1"/>
  <c r="O188" i="1" s="1"/>
  <c r="M193" i="1"/>
  <c r="N193" i="1" s="1"/>
  <c r="O193" i="1" s="1"/>
  <c r="M186" i="1"/>
  <c r="N186" i="1" s="1"/>
  <c r="O186" i="1" s="1"/>
  <c r="M194" i="1"/>
  <c r="N194" i="1" s="1"/>
  <c r="O194" i="1" s="1"/>
  <c r="M189" i="1"/>
  <c r="N189" i="1" s="1"/>
  <c r="O189" i="1" s="1"/>
  <c r="M187" i="1"/>
  <c r="N187" i="1" s="1"/>
  <c r="O187" i="1" s="1"/>
  <c r="M195" i="1"/>
  <c r="N195" i="1" s="1"/>
  <c r="O195" i="1" s="1"/>
  <c r="M184" i="1"/>
  <c r="N184" i="1" s="1"/>
  <c r="O184" i="1" s="1"/>
  <c r="M164" i="1"/>
  <c r="N164" i="1" s="1"/>
  <c r="O164" i="1" s="1"/>
  <c r="M173" i="1"/>
  <c r="N173" i="1" s="1"/>
  <c r="O173" i="1" s="1"/>
  <c r="M168" i="1"/>
  <c r="N168" i="1" s="1"/>
  <c r="O168" i="1" s="1"/>
  <c r="M165" i="1"/>
  <c r="N165" i="1" s="1"/>
  <c r="O165" i="1" s="1"/>
  <c r="M172" i="1"/>
  <c r="N172" i="1" s="1"/>
  <c r="O172" i="1" s="1"/>
  <c r="M169" i="1"/>
  <c r="N169" i="1" s="1"/>
  <c r="O169" i="1" s="1"/>
  <c r="M170" i="1"/>
  <c r="N170" i="1" s="1"/>
  <c r="O170" i="1" s="1"/>
  <c r="M167" i="1"/>
  <c r="N167" i="1" s="1"/>
  <c r="O167" i="1" s="1"/>
  <c r="N158" i="1"/>
  <c r="O158" i="1" s="1"/>
  <c r="M159" i="1"/>
  <c r="N159" i="1" s="1"/>
  <c r="O159" i="1" s="1"/>
  <c r="M180" i="1"/>
  <c r="N180" i="1" s="1"/>
  <c r="O180" i="1" s="1"/>
  <c r="M175" i="1"/>
  <c r="N175" i="1" s="1"/>
  <c r="O175" i="1" s="1"/>
  <c r="M179" i="1"/>
  <c r="N179" i="1" s="1"/>
  <c r="O179" i="1" s="1"/>
  <c r="M176" i="1"/>
  <c r="N176" i="1" s="1"/>
  <c r="O176" i="1" s="1"/>
  <c r="M182" i="1"/>
  <c r="N182" i="1" s="1"/>
  <c r="O182" i="1" s="1"/>
  <c r="M174" i="1"/>
  <c r="N174" i="1" s="1"/>
  <c r="O174" i="1" s="1"/>
  <c r="M181" i="1"/>
  <c r="N181" i="1" s="1"/>
  <c r="O181" i="1" s="1"/>
  <c r="M177" i="1"/>
  <c r="N177" i="1" s="1"/>
  <c r="O177" i="1" s="1"/>
  <c r="M163" i="1"/>
  <c r="N163" i="1" s="1"/>
  <c r="O163" i="1" s="1"/>
  <c r="M199" i="1"/>
  <c r="N199" i="1" s="1"/>
  <c r="O199" i="1" s="1"/>
  <c r="N178" i="1"/>
  <c r="O178" i="1" s="1"/>
  <c r="M162" i="1"/>
  <c r="N162" i="1" s="1"/>
  <c r="O162" i="1" s="1"/>
  <c r="M156" i="1"/>
  <c r="N156" i="1" s="1"/>
  <c r="O156" i="1" s="1"/>
  <c r="M191" i="1"/>
  <c r="N191" i="1" s="1"/>
  <c r="O191" i="1" s="1"/>
  <c r="M161" i="1"/>
  <c r="N161" i="1" s="1"/>
  <c r="O161" i="1" s="1"/>
  <c r="M192" i="1"/>
  <c r="N192" i="1" s="1"/>
  <c r="O192" i="1" s="1"/>
  <c r="M185" i="1"/>
  <c r="N185" i="1" s="1"/>
  <c r="O185" i="1" s="1"/>
  <c r="M183" i="1"/>
  <c r="N183" i="1" s="1"/>
  <c r="O183" i="1" s="1"/>
  <c r="M160" i="1"/>
  <c r="N160" i="1" s="1"/>
  <c r="O160" i="1" s="1"/>
  <c r="M190" i="1"/>
  <c r="N190" i="1" s="1"/>
  <c r="O190" i="1" s="1"/>
  <c r="M171" i="1"/>
  <c r="N171" i="1" s="1"/>
  <c r="O171" i="1" s="1"/>
  <c r="M157" i="1"/>
  <c r="N157" i="1" s="1"/>
  <c r="O157" i="1" s="1"/>
  <c r="I144" i="1"/>
  <c r="J144" i="1" s="1"/>
  <c r="K144" i="1" s="1"/>
  <c r="L144" i="1" s="1"/>
  <c r="I141" i="1"/>
  <c r="J141" i="1" s="1"/>
  <c r="K141" i="1" s="1"/>
  <c r="L141" i="1" s="1"/>
  <c r="I143" i="1"/>
  <c r="J143" i="1" s="1"/>
  <c r="K143" i="1" s="1"/>
  <c r="L143" i="1" s="1"/>
  <c r="I148" i="1"/>
  <c r="J148" i="1" s="1"/>
  <c r="K148" i="1" s="1"/>
  <c r="L148" i="1" s="1"/>
  <c r="I152" i="1"/>
  <c r="J152" i="1" s="1"/>
  <c r="K152" i="1" s="1"/>
  <c r="L152" i="1" s="1"/>
  <c r="I150" i="1"/>
  <c r="J150" i="1" s="1"/>
  <c r="K150" i="1" s="1"/>
  <c r="L150" i="1" s="1"/>
  <c r="I149" i="1"/>
  <c r="J149" i="1" s="1"/>
  <c r="K149" i="1" s="1"/>
  <c r="L149" i="1" s="1"/>
  <c r="I147" i="1"/>
  <c r="J147" i="1" s="1"/>
  <c r="K147" i="1" s="1"/>
  <c r="L147" i="1" s="1"/>
  <c r="I145" i="1"/>
  <c r="J145" i="1" s="1"/>
  <c r="K145" i="1" s="1"/>
  <c r="L145" i="1" s="1"/>
  <c r="I153" i="1"/>
  <c r="J153" i="1" s="1"/>
  <c r="K153" i="1" s="1"/>
  <c r="L153" i="1" s="1"/>
  <c r="I154" i="1"/>
  <c r="J154" i="1" s="1"/>
  <c r="K154" i="1" s="1"/>
  <c r="L154" i="1" s="1"/>
  <c r="H176" i="1" l="1"/>
  <c r="P176" i="1"/>
  <c r="H201" i="1"/>
  <c r="P201" i="1"/>
  <c r="P286" i="1"/>
  <c r="H286" i="1"/>
  <c r="H203" i="1"/>
  <c r="P203" i="1"/>
  <c r="H250" i="1"/>
  <c r="P250" i="1"/>
  <c r="H268" i="1"/>
  <c r="P268" i="1"/>
  <c r="P279" i="1"/>
  <c r="H279" i="1"/>
  <c r="P295" i="1"/>
  <c r="H295" i="1"/>
  <c r="P289" i="1"/>
  <c r="H289" i="1"/>
  <c r="H331" i="1"/>
  <c r="P331" i="1"/>
  <c r="H319" i="1"/>
  <c r="P319" i="1"/>
  <c r="P322" i="1"/>
  <c r="H322" i="1"/>
  <c r="P260" i="1"/>
  <c r="H260" i="1"/>
  <c r="P240" i="1"/>
  <c r="H240" i="1"/>
  <c r="H192" i="1"/>
  <c r="P192" i="1"/>
  <c r="H189" i="1"/>
  <c r="P189" i="1"/>
  <c r="H230" i="1"/>
  <c r="P230" i="1"/>
  <c r="P244" i="1"/>
  <c r="H244" i="1"/>
  <c r="H183" i="1"/>
  <c r="P183" i="1"/>
  <c r="H196" i="1"/>
  <c r="P196" i="1"/>
  <c r="H215" i="1"/>
  <c r="P215" i="1"/>
  <c r="P207" i="1"/>
  <c r="H207" i="1"/>
  <c r="P265" i="1"/>
  <c r="H265" i="1"/>
  <c r="P267" i="1"/>
  <c r="H267" i="1"/>
  <c r="P242" i="1"/>
  <c r="H242" i="1"/>
  <c r="P278" i="1"/>
  <c r="H278" i="1"/>
  <c r="H355" i="1"/>
  <c r="P355" i="1"/>
  <c r="P344" i="1"/>
  <c r="H344" i="1"/>
  <c r="P335" i="1"/>
  <c r="H335" i="1"/>
  <c r="H167" i="1"/>
  <c r="P167" i="1"/>
  <c r="P253" i="1"/>
  <c r="H253" i="1"/>
  <c r="H326" i="1"/>
  <c r="P326" i="1"/>
  <c r="H179" i="1"/>
  <c r="P179" i="1"/>
  <c r="H266" i="1"/>
  <c r="P266" i="1"/>
  <c r="H157" i="1"/>
  <c r="P157" i="1"/>
  <c r="H163" i="1"/>
  <c r="P163" i="1"/>
  <c r="H194" i="1"/>
  <c r="P194" i="1"/>
  <c r="H171" i="1"/>
  <c r="P171" i="1"/>
  <c r="H162" i="1"/>
  <c r="P162" i="1"/>
  <c r="H175" i="1"/>
  <c r="P175" i="1"/>
  <c r="H186" i="1"/>
  <c r="P186" i="1"/>
  <c r="P218" i="1"/>
  <c r="H218" i="1"/>
  <c r="P205" i="1"/>
  <c r="H205" i="1"/>
  <c r="H206" i="1"/>
  <c r="P206" i="1"/>
  <c r="P252" i="1"/>
  <c r="H252" i="1"/>
  <c r="P234" i="1"/>
  <c r="H234" i="1"/>
  <c r="P283" i="1"/>
  <c r="H283" i="1"/>
  <c r="P263" i="1"/>
  <c r="H263" i="1"/>
  <c r="P287" i="1"/>
  <c r="H287" i="1"/>
  <c r="H315" i="1"/>
  <c r="P315" i="1"/>
  <c r="H324" i="1"/>
  <c r="P324" i="1"/>
  <c r="P336" i="1"/>
  <c r="H336" i="1"/>
  <c r="P292" i="1"/>
  <c r="H292" i="1"/>
  <c r="H298" i="1"/>
  <c r="P298" i="1"/>
  <c r="H177" i="1"/>
  <c r="P177" i="1"/>
  <c r="P219" i="1"/>
  <c r="H219" i="1"/>
  <c r="P247" i="1"/>
  <c r="H247" i="1"/>
  <c r="P323" i="1"/>
  <c r="H323" i="1"/>
  <c r="H184" i="1"/>
  <c r="P184" i="1"/>
  <c r="H211" i="1"/>
  <c r="P211" i="1"/>
  <c r="P232" i="1"/>
  <c r="H232" i="1"/>
  <c r="P264" i="1"/>
  <c r="H264" i="1"/>
  <c r="P245" i="1"/>
  <c r="H245" i="1"/>
  <c r="P248" i="1"/>
  <c r="H248" i="1"/>
  <c r="P239" i="1"/>
  <c r="H239" i="1"/>
  <c r="P235" i="1"/>
  <c r="H235" i="1"/>
  <c r="P271" i="1"/>
  <c r="H271" i="1"/>
  <c r="P280" i="1"/>
  <c r="H280" i="1"/>
  <c r="H288" i="1"/>
  <c r="P288" i="1"/>
  <c r="H338" i="1"/>
  <c r="P338" i="1"/>
  <c r="P318" i="1"/>
  <c r="H318" i="1"/>
  <c r="H353" i="1"/>
  <c r="P353" i="1"/>
  <c r="H160" i="1"/>
  <c r="P160" i="1"/>
  <c r="H190" i="1"/>
  <c r="P190" i="1"/>
  <c r="H193" i="1"/>
  <c r="P193" i="1"/>
  <c r="P285" i="1"/>
  <c r="H285" i="1"/>
  <c r="H173" i="1"/>
  <c r="P173" i="1"/>
  <c r="P214" i="1"/>
  <c r="H214" i="1"/>
  <c r="P221" i="1"/>
  <c r="H221" i="1"/>
  <c r="P228" i="1"/>
  <c r="H228" i="1"/>
  <c r="H254" i="1"/>
  <c r="P254" i="1"/>
  <c r="P251" i="1"/>
  <c r="H251" i="1"/>
  <c r="P246" i="1"/>
  <c r="H246" i="1"/>
  <c r="H273" i="1"/>
  <c r="P273" i="1"/>
  <c r="P281" i="1"/>
  <c r="H281" i="1"/>
  <c r="H290" i="1"/>
  <c r="P290" i="1"/>
  <c r="P314" i="1"/>
  <c r="H314" i="1"/>
  <c r="H185" i="1"/>
  <c r="P185" i="1"/>
  <c r="H180" i="1"/>
  <c r="P180" i="1"/>
  <c r="P258" i="1"/>
  <c r="H258" i="1"/>
  <c r="H243" i="1"/>
  <c r="P243" i="1"/>
  <c r="H159" i="1"/>
  <c r="P159" i="1"/>
  <c r="H191" i="1"/>
  <c r="P191" i="1"/>
  <c r="H199" i="1"/>
  <c r="P199" i="1"/>
  <c r="H164" i="1"/>
  <c r="P164" i="1"/>
  <c r="P217" i="1"/>
  <c r="H217" i="1"/>
  <c r="P231" i="1"/>
  <c r="H231" i="1"/>
  <c r="P226" i="1"/>
  <c r="H226" i="1"/>
  <c r="P259" i="1"/>
  <c r="H259" i="1"/>
  <c r="P255" i="1"/>
  <c r="H255" i="1"/>
  <c r="P277" i="1"/>
  <c r="H277" i="1"/>
  <c r="H275" i="1"/>
  <c r="P275" i="1"/>
  <c r="P329" i="1"/>
  <c r="H329" i="1"/>
  <c r="P291" i="1"/>
  <c r="H291" i="1"/>
  <c r="H313" i="1"/>
  <c r="P313" i="1"/>
  <c r="P349" i="1"/>
  <c r="H349" i="1"/>
  <c r="H187" i="1"/>
  <c r="P187" i="1"/>
  <c r="P222" i="1"/>
  <c r="H222" i="1"/>
  <c r="H272" i="1"/>
  <c r="P272" i="1"/>
  <c r="P308" i="1"/>
  <c r="H308" i="1"/>
  <c r="H330" i="1"/>
  <c r="P330" i="1"/>
  <c r="H352" i="1"/>
  <c r="P352" i="1"/>
  <c r="H334" i="1"/>
  <c r="P334" i="1"/>
  <c r="H182" i="1"/>
  <c r="P182" i="1"/>
  <c r="P227" i="1"/>
  <c r="H227" i="1"/>
  <c r="P233" i="1"/>
  <c r="H233" i="1"/>
  <c r="P256" i="1"/>
  <c r="H256" i="1"/>
  <c r="H311" i="1"/>
  <c r="P311" i="1"/>
  <c r="H304" i="1"/>
  <c r="P304" i="1"/>
  <c r="H321" i="1"/>
  <c r="P321" i="1"/>
  <c r="H348" i="1"/>
  <c r="P348" i="1"/>
  <c r="P343" i="1"/>
  <c r="H343" i="1"/>
  <c r="P354" i="1"/>
  <c r="H354" i="1"/>
  <c r="H223" i="1"/>
  <c r="P223" i="1"/>
  <c r="P237" i="1"/>
  <c r="H237" i="1"/>
  <c r="P238" i="1"/>
  <c r="H238" i="1"/>
  <c r="H274" i="1"/>
  <c r="P274" i="1"/>
  <c r="P294" i="1"/>
  <c r="H294" i="1"/>
  <c r="H325" i="1"/>
  <c r="P325" i="1"/>
  <c r="H307" i="1"/>
  <c r="P307" i="1"/>
  <c r="H327" i="1"/>
  <c r="P327" i="1"/>
  <c r="H296" i="1"/>
  <c r="P296" i="1"/>
  <c r="P351" i="1"/>
  <c r="H351" i="1"/>
  <c r="H345" i="1"/>
  <c r="P345" i="1"/>
  <c r="P320" i="1"/>
  <c r="H320" i="1"/>
  <c r="P208" i="1"/>
  <c r="H208" i="1"/>
  <c r="P284" i="1"/>
  <c r="H284" i="1"/>
  <c r="P261" i="1"/>
  <c r="H261" i="1"/>
  <c r="H269" i="1"/>
  <c r="P269" i="1"/>
  <c r="P293" i="1"/>
  <c r="H293" i="1"/>
  <c r="P301" i="1"/>
  <c r="H301" i="1"/>
  <c r="H312" i="1"/>
  <c r="P312" i="1"/>
  <c r="P333" i="1"/>
  <c r="H333" i="1"/>
  <c r="P302" i="1"/>
  <c r="H302" i="1"/>
  <c r="H346" i="1"/>
  <c r="P346" i="1"/>
  <c r="P347" i="1"/>
  <c r="H347" i="1"/>
  <c r="P340" i="1"/>
  <c r="H340" i="1"/>
  <c r="H174" i="1"/>
  <c r="P174" i="1"/>
  <c r="H169" i="1"/>
  <c r="P169" i="1"/>
  <c r="H181" i="1"/>
  <c r="P181" i="1"/>
  <c r="H155" i="1"/>
  <c r="P155" i="1"/>
  <c r="H165" i="1"/>
  <c r="P165" i="1"/>
  <c r="H197" i="1"/>
  <c r="P197" i="1"/>
  <c r="H202" i="1"/>
  <c r="P202" i="1"/>
  <c r="H224" i="1"/>
  <c r="P224" i="1"/>
  <c r="H178" i="1"/>
  <c r="P178" i="1"/>
  <c r="H188" i="1"/>
  <c r="P188" i="1"/>
  <c r="P212" i="1"/>
  <c r="H212" i="1"/>
  <c r="P257" i="1"/>
  <c r="H257" i="1"/>
  <c r="H276" i="1"/>
  <c r="P276" i="1"/>
  <c r="H310" i="1"/>
  <c r="P310" i="1"/>
  <c r="H297" i="1"/>
  <c r="P297" i="1"/>
  <c r="P200" i="1"/>
  <c r="H200" i="1"/>
  <c r="H195" i="1"/>
  <c r="P195" i="1"/>
  <c r="P220" i="1"/>
  <c r="H220" i="1"/>
  <c r="H216" i="1"/>
  <c r="P216" i="1"/>
  <c r="H236" i="1"/>
  <c r="P236" i="1"/>
  <c r="H282" i="1"/>
  <c r="P282" i="1"/>
  <c r="P350" i="1"/>
  <c r="H350" i="1"/>
  <c r="P299" i="1"/>
  <c r="H299" i="1"/>
  <c r="P300" i="1"/>
  <c r="H300" i="1"/>
  <c r="H317" i="1"/>
  <c r="P317" i="1"/>
  <c r="H204" i="1"/>
  <c r="P204" i="1"/>
  <c r="H198" i="1"/>
  <c r="P198" i="1"/>
  <c r="H303" i="1"/>
  <c r="P303" i="1"/>
  <c r="P309" i="1"/>
  <c r="H309" i="1"/>
  <c r="P306" i="1"/>
  <c r="H306" i="1"/>
  <c r="P316" i="1"/>
  <c r="H316" i="1"/>
  <c r="P342" i="1"/>
  <c r="H342" i="1"/>
  <c r="H213" i="1"/>
  <c r="P213" i="1"/>
  <c r="P209" i="1"/>
  <c r="H209" i="1"/>
  <c r="H172" i="1"/>
  <c r="P172" i="1"/>
  <c r="H168" i="1"/>
  <c r="P168" i="1"/>
  <c r="H156" i="1"/>
  <c r="P156" i="1"/>
  <c r="P210" i="1"/>
  <c r="H210" i="1"/>
  <c r="H229" i="1"/>
  <c r="P229" i="1"/>
  <c r="H262" i="1"/>
  <c r="P262" i="1"/>
  <c r="P249" i="1"/>
  <c r="H249" i="1"/>
  <c r="P241" i="1"/>
  <c r="H241" i="1"/>
  <c r="P270" i="1"/>
  <c r="H270" i="1"/>
  <c r="H339" i="1"/>
  <c r="P339" i="1"/>
  <c r="P305" i="1"/>
  <c r="H305" i="1"/>
  <c r="P328" i="1"/>
  <c r="H328" i="1"/>
  <c r="H337" i="1"/>
  <c r="P337" i="1"/>
  <c r="H158" i="1"/>
  <c r="P158" i="1"/>
  <c r="H161" i="1"/>
  <c r="P161" i="1"/>
  <c r="H170" i="1"/>
  <c r="P170" i="1"/>
  <c r="H166" i="1"/>
  <c r="P166" i="1"/>
  <c r="H225" i="1"/>
  <c r="P225" i="1"/>
  <c r="P332" i="1"/>
  <c r="H332" i="1"/>
  <c r="H341" i="1"/>
  <c r="P341" i="1"/>
  <c r="I128" i="1"/>
  <c r="J128" i="1" s="1"/>
  <c r="K128" i="1" s="1"/>
  <c r="L128" i="1" s="1"/>
  <c r="I127" i="1"/>
  <c r="J127" i="1" s="1"/>
  <c r="K127" i="1" s="1"/>
  <c r="L127" i="1" s="1"/>
  <c r="I126" i="1"/>
  <c r="J126" i="1" s="1"/>
  <c r="K126" i="1" s="1"/>
  <c r="L126" i="1" s="1"/>
  <c r="I130" i="1"/>
  <c r="J130" i="1" s="1"/>
  <c r="K130" i="1" s="1"/>
  <c r="L130" i="1" s="1"/>
  <c r="I123" i="1"/>
  <c r="J123" i="1" s="1"/>
  <c r="K123" i="1" s="1"/>
  <c r="L123" i="1" s="1"/>
  <c r="I124" i="1"/>
  <c r="J124" i="1" s="1"/>
  <c r="K124" i="1" s="1"/>
  <c r="L124" i="1" s="1"/>
  <c r="I131" i="1"/>
  <c r="J131" i="1" s="1"/>
  <c r="K131" i="1" s="1"/>
  <c r="L131" i="1" s="1"/>
  <c r="I136" i="1"/>
  <c r="J136" i="1" s="1"/>
  <c r="K136" i="1" s="1"/>
  <c r="L136" i="1" s="1"/>
  <c r="I135" i="1"/>
  <c r="J135" i="1" s="1"/>
  <c r="K135" i="1" s="1"/>
  <c r="L135" i="1" s="1"/>
  <c r="I132" i="1"/>
  <c r="J132" i="1" s="1"/>
  <c r="K132" i="1" s="1"/>
  <c r="L132" i="1" s="1"/>
  <c r="I138" i="1"/>
  <c r="J138" i="1" s="1"/>
  <c r="K138" i="1" s="1"/>
  <c r="L138" i="1" s="1"/>
  <c r="I133" i="1"/>
  <c r="J133" i="1" s="1"/>
  <c r="K133" i="1" s="1"/>
  <c r="L133" i="1" s="1"/>
  <c r="I137" i="1"/>
  <c r="J137" i="1" s="1"/>
  <c r="K137" i="1" s="1"/>
  <c r="L137" i="1" s="1"/>
  <c r="I134" i="1"/>
  <c r="J134" i="1" s="1"/>
  <c r="K134" i="1" s="1"/>
  <c r="L134" i="1" s="1"/>
  <c r="I139" i="1"/>
  <c r="J139" i="1" s="1"/>
  <c r="K139" i="1" s="1"/>
  <c r="L139" i="1" s="1"/>
  <c r="I140" i="1"/>
  <c r="J140" i="1" s="1"/>
  <c r="K140" i="1" s="1"/>
  <c r="L140" i="1" s="1"/>
  <c r="I146" i="1"/>
  <c r="J146" i="1" s="1"/>
  <c r="K146" i="1" s="1"/>
  <c r="L146" i="1" s="1"/>
  <c r="I142" i="1"/>
  <c r="J142" i="1" s="1"/>
  <c r="K142" i="1" s="1"/>
  <c r="L142" i="1" s="1"/>
  <c r="I113" i="1"/>
  <c r="J113" i="1" s="1"/>
  <c r="K113" i="1" s="1"/>
  <c r="L113" i="1" s="1"/>
  <c r="I107" i="1"/>
  <c r="J107" i="1" s="1"/>
  <c r="K107" i="1" s="1"/>
  <c r="L107" i="1" s="1"/>
  <c r="I114" i="1"/>
  <c r="J114" i="1" s="1"/>
  <c r="K114" i="1" s="1"/>
  <c r="L114" i="1" s="1"/>
  <c r="I116" i="1"/>
  <c r="J116" i="1" s="1"/>
  <c r="K116" i="1" s="1"/>
  <c r="L116" i="1" s="1"/>
  <c r="I119" i="1"/>
  <c r="J119" i="1" s="1"/>
  <c r="K119" i="1" s="1"/>
  <c r="L119" i="1" s="1"/>
  <c r="I115" i="1"/>
  <c r="J115" i="1" s="1"/>
  <c r="K115" i="1" s="1"/>
  <c r="L115" i="1" s="1"/>
  <c r="I117" i="1"/>
  <c r="J117" i="1" s="1"/>
  <c r="K117" i="1" s="1"/>
  <c r="L117" i="1" s="1"/>
  <c r="I121" i="1"/>
  <c r="J121" i="1" s="1"/>
  <c r="K121" i="1" s="1"/>
  <c r="L121" i="1" s="1"/>
  <c r="I118" i="1"/>
  <c r="J118" i="1" s="1"/>
  <c r="K118" i="1" s="1"/>
  <c r="L118" i="1" s="1"/>
  <c r="I120" i="1"/>
  <c r="J120" i="1" s="1"/>
  <c r="K120" i="1" s="1"/>
  <c r="L120" i="1" s="1"/>
  <c r="I122" i="1"/>
  <c r="J122" i="1" s="1"/>
  <c r="K122" i="1" s="1"/>
  <c r="L122" i="1" s="1"/>
  <c r="I125" i="1"/>
  <c r="J125" i="1" s="1"/>
  <c r="K125" i="1" s="1"/>
  <c r="L125" i="1" s="1"/>
  <c r="I129" i="1"/>
  <c r="J129" i="1" s="1"/>
  <c r="K129" i="1" s="1"/>
  <c r="L129" i="1" s="1"/>
  <c r="I97" i="1"/>
  <c r="J97" i="1" s="1"/>
  <c r="K97" i="1" s="1"/>
  <c r="L97" i="1" s="1"/>
  <c r="I91" i="1"/>
  <c r="J91" i="1" s="1"/>
  <c r="K91" i="1" s="1"/>
  <c r="L91" i="1" s="1"/>
  <c r="I100" i="1"/>
  <c r="J100" i="1" s="1"/>
  <c r="K100" i="1" s="1"/>
  <c r="L100" i="1" s="1"/>
  <c r="I101" i="1"/>
  <c r="J101" i="1" s="1"/>
  <c r="K101" i="1" s="1"/>
  <c r="L101" i="1" s="1"/>
  <c r="I103" i="1"/>
  <c r="J103" i="1" s="1"/>
  <c r="K103" i="1" s="1"/>
  <c r="L103" i="1" s="1"/>
  <c r="I106" i="1"/>
  <c r="J106" i="1" s="1"/>
  <c r="K106" i="1" s="1"/>
  <c r="L106" i="1" s="1"/>
  <c r="I27" i="1"/>
  <c r="J27" i="1" s="1"/>
  <c r="K27" i="1" s="1"/>
  <c r="L27" i="1" s="1"/>
  <c r="I30" i="1"/>
  <c r="J30" i="1" s="1"/>
  <c r="K30" i="1" s="1"/>
  <c r="L30" i="1" s="1"/>
  <c r="I31" i="1"/>
  <c r="J31" i="1" s="1"/>
  <c r="K31" i="1" s="1"/>
  <c r="L31" i="1" s="1"/>
  <c r="I32" i="1"/>
  <c r="J32" i="1" s="1"/>
  <c r="K32" i="1" s="1"/>
  <c r="L32" i="1" s="1"/>
  <c r="I36" i="1"/>
  <c r="J36" i="1" s="1"/>
  <c r="K36" i="1" s="1"/>
  <c r="L36" i="1" s="1"/>
  <c r="I34" i="1"/>
  <c r="J34" i="1" s="1"/>
  <c r="K34" i="1" s="1"/>
  <c r="L34" i="1" s="1"/>
  <c r="I67" i="1"/>
  <c r="J67" i="1" s="1"/>
  <c r="K67" i="1" s="1"/>
  <c r="L67" i="1" s="1"/>
  <c r="I68" i="1"/>
  <c r="J68" i="1" s="1"/>
  <c r="K68" i="1" s="1"/>
  <c r="L68" i="1" s="1"/>
  <c r="I75" i="1"/>
  <c r="J75" i="1" s="1"/>
  <c r="K75" i="1" s="1"/>
  <c r="L75" i="1" s="1"/>
  <c r="I76" i="1"/>
  <c r="J76" i="1" s="1"/>
  <c r="K76" i="1" s="1"/>
  <c r="L76" i="1" s="1"/>
  <c r="I73" i="1"/>
  <c r="J73" i="1" s="1"/>
  <c r="K73" i="1" s="1"/>
  <c r="L73" i="1" s="1"/>
  <c r="I69" i="1"/>
  <c r="J69" i="1" s="1"/>
  <c r="K69" i="1" s="1"/>
  <c r="L69" i="1" s="1"/>
  <c r="I70" i="1"/>
  <c r="J70" i="1" s="1"/>
  <c r="K70" i="1" s="1"/>
  <c r="L70" i="1" s="1"/>
  <c r="I71" i="1"/>
  <c r="J71" i="1" s="1"/>
  <c r="K71" i="1" s="1"/>
  <c r="L71" i="1" s="1"/>
  <c r="I74" i="1"/>
  <c r="J74" i="1" s="1"/>
  <c r="K74" i="1" s="1"/>
  <c r="L74" i="1" s="1"/>
  <c r="I105" i="1"/>
  <c r="J105" i="1" s="1"/>
  <c r="K105" i="1" s="1"/>
  <c r="L105" i="1" s="1"/>
  <c r="I104" i="1"/>
  <c r="J104" i="1" s="1"/>
  <c r="K104" i="1" s="1"/>
  <c r="L104" i="1" s="1"/>
  <c r="I110" i="1"/>
  <c r="J110" i="1" s="1"/>
  <c r="K110" i="1" s="1"/>
  <c r="L110" i="1" s="1"/>
  <c r="I108" i="1"/>
  <c r="J108" i="1" s="1"/>
  <c r="K108" i="1" s="1"/>
  <c r="L108" i="1" s="1"/>
  <c r="I109" i="1"/>
  <c r="J109" i="1" s="1"/>
  <c r="K109" i="1" s="1"/>
  <c r="L109" i="1" s="1"/>
  <c r="I111" i="1"/>
  <c r="J111" i="1" s="1"/>
  <c r="K111" i="1" s="1"/>
  <c r="L111" i="1" s="1"/>
  <c r="I102" i="1"/>
  <c r="J102" i="1" s="1"/>
  <c r="K102" i="1" s="1"/>
  <c r="L102" i="1" s="1"/>
  <c r="I112" i="1"/>
  <c r="J112" i="1" s="1"/>
  <c r="K112" i="1" s="1"/>
  <c r="L112" i="1" s="1"/>
  <c r="I72" i="1"/>
  <c r="J72" i="1" s="1"/>
  <c r="K72" i="1" s="1"/>
  <c r="L72" i="1" s="1"/>
  <c r="I84" i="1"/>
  <c r="J84" i="1" s="1"/>
  <c r="K84" i="1" s="1"/>
  <c r="L84" i="1" s="1"/>
  <c r="I79" i="1"/>
  <c r="J79" i="1" s="1"/>
  <c r="K79" i="1" s="1"/>
  <c r="L79" i="1" s="1"/>
  <c r="I83" i="1"/>
  <c r="J83" i="1" s="1"/>
  <c r="K83" i="1" s="1"/>
  <c r="L83" i="1" s="1"/>
  <c r="I81" i="1"/>
  <c r="J81" i="1" s="1"/>
  <c r="K81" i="1" s="1"/>
  <c r="L81" i="1" s="1"/>
  <c r="I78" i="1"/>
  <c r="J78" i="1" s="1"/>
  <c r="K78" i="1" s="1"/>
  <c r="L78" i="1" s="1"/>
  <c r="I77" i="1"/>
  <c r="J77" i="1" s="1"/>
  <c r="K77" i="1" s="1"/>
  <c r="L77" i="1" s="1"/>
  <c r="I82" i="1"/>
  <c r="J82" i="1" s="1"/>
  <c r="K82" i="1" s="1"/>
  <c r="L82" i="1" s="1"/>
  <c r="I88" i="1"/>
  <c r="J88" i="1" s="1"/>
  <c r="K88" i="1" s="1"/>
  <c r="L88" i="1" s="1"/>
  <c r="I85" i="1"/>
  <c r="J85" i="1" s="1"/>
  <c r="K85" i="1" s="1"/>
  <c r="L85" i="1" s="1"/>
  <c r="I5" i="1"/>
  <c r="J5" i="1" s="1"/>
  <c r="K5" i="1" s="1"/>
  <c r="L5" i="1" s="1"/>
  <c r="I6" i="1"/>
  <c r="J6" i="1" s="1"/>
  <c r="K6" i="1" s="1"/>
  <c r="L6" i="1" s="1"/>
  <c r="I7" i="1"/>
  <c r="J7" i="1" s="1"/>
  <c r="K7" i="1" s="1"/>
  <c r="L7" i="1" s="1"/>
  <c r="I2" i="1"/>
  <c r="J2" i="1" s="1"/>
  <c r="K2" i="1" s="1"/>
  <c r="L2" i="1" s="1"/>
  <c r="I9" i="1"/>
  <c r="J9" i="1" s="1"/>
  <c r="K9" i="1" s="1"/>
  <c r="L9" i="1" s="1"/>
  <c r="I4" i="1"/>
  <c r="J4" i="1" s="1"/>
  <c r="K4" i="1" s="1"/>
  <c r="L4" i="1" s="1"/>
  <c r="I12" i="1"/>
  <c r="J12" i="1" s="1"/>
  <c r="K12" i="1" s="1"/>
  <c r="L12" i="1" s="1"/>
  <c r="I8" i="1"/>
  <c r="J8" i="1" s="1"/>
  <c r="K8" i="1" s="1"/>
  <c r="L8" i="1" s="1"/>
  <c r="I11" i="1"/>
  <c r="J11" i="1" s="1"/>
  <c r="K11" i="1" s="1"/>
  <c r="L11" i="1" s="1"/>
  <c r="I13" i="1"/>
  <c r="J13" i="1" s="1"/>
  <c r="K13" i="1" s="1"/>
  <c r="L13" i="1" s="1"/>
  <c r="I19" i="1"/>
  <c r="J19" i="1" s="1"/>
  <c r="K19" i="1" s="1"/>
  <c r="L19" i="1" s="1"/>
  <c r="I17" i="1"/>
  <c r="J17" i="1" s="1"/>
  <c r="K17" i="1" s="1"/>
  <c r="L17" i="1" s="1"/>
  <c r="I22" i="1"/>
  <c r="J22" i="1" s="1"/>
  <c r="K22" i="1" s="1"/>
  <c r="L22" i="1" s="1"/>
  <c r="I24" i="1"/>
  <c r="J24" i="1" s="1"/>
  <c r="K24" i="1" s="1"/>
  <c r="L24" i="1" s="1"/>
  <c r="I20" i="1"/>
  <c r="J20" i="1" s="1"/>
  <c r="K20" i="1" s="1"/>
  <c r="L20" i="1" s="1"/>
  <c r="I28" i="1"/>
  <c r="J28" i="1" s="1"/>
  <c r="K28" i="1" s="1"/>
  <c r="L28" i="1" s="1"/>
  <c r="I26" i="1"/>
  <c r="J26" i="1" s="1"/>
  <c r="K26" i="1" s="1"/>
  <c r="L26" i="1" s="1"/>
  <c r="I29" i="1"/>
  <c r="J29" i="1" s="1"/>
  <c r="K29" i="1" s="1"/>
  <c r="L29" i="1" s="1"/>
  <c r="I42" i="1"/>
  <c r="J42" i="1" s="1"/>
  <c r="K42" i="1" s="1"/>
  <c r="L42" i="1" s="1"/>
  <c r="I46" i="1"/>
  <c r="J46" i="1" s="1"/>
  <c r="K46" i="1" s="1"/>
  <c r="L46" i="1" s="1"/>
  <c r="I41" i="1"/>
  <c r="J41" i="1" s="1"/>
  <c r="K41" i="1" s="1"/>
  <c r="L41" i="1" s="1"/>
  <c r="I44" i="1"/>
  <c r="J44" i="1" s="1"/>
  <c r="K44" i="1" s="1"/>
  <c r="L44" i="1" s="1"/>
  <c r="I43" i="1"/>
  <c r="J43" i="1" s="1"/>
  <c r="K43" i="1" s="1"/>
  <c r="L43" i="1" s="1"/>
  <c r="I45" i="1"/>
  <c r="J45" i="1" s="1"/>
  <c r="K45" i="1" s="1"/>
  <c r="L45" i="1" s="1"/>
  <c r="I47" i="1"/>
  <c r="J47" i="1" s="1"/>
  <c r="K47" i="1" s="1"/>
  <c r="L47" i="1" s="1"/>
  <c r="I48" i="1"/>
  <c r="J48" i="1" s="1"/>
  <c r="K48" i="1" s="1"/>
  <c r="L48" i="1" s="1"/>
  <c r="I49" i="1"/>
  <c r="J49" i="1" s="1"/>
  <c r="K49" i="1" s="1"/>
  <c r="L49" i="1" s="1"/>
  <c r="I50" i="1"/>
  <c r="J50" i="1" s="1"/>
  <c r="K50" i="1" s="1"/>
  <c r="L50" i="1" s="1"/>
  <c r="I56" i="1"/>
  <c r="J56" i="1" s="1"/>
  <c r="K56" i="1" s="1"/>
  <c r="L56" i="1" s="1"/>
  <c r="I57" i="1"/>
  <c r="J57" i="1" s="1"/>
  <c r="K57" i="1" s="1"/>
  <c r="L57" i="1" s="1"/>
  <c r="I60" i="1"/>
  <c r="J60" i="1" s="1"/>
  <c r="K60" i="1" s="1"/>
  <c r="L60" i="1" s="1"/>
  <c r="I65" i="1"/>
  <c r="J65" i="1" s="1"/>
  <c r="K65" i="1" s="1"/>
  <c r="L65" i="1" s="1"/>
  <c r="I61" i="1"/>
  <c r="J61" i="1" s="1"/>
  <c r="K61" i="1" s="1"/>
  <c r="L61" i="1" s="1"/>
  <c r="I58" i="1"/>
  <c r="J58" i="1" s="1"/>
  <c r="K58" i="1" s="1"/>
  <c r="L58" i="1" s="1"/>
  <c r="I59" i="1"/>
  <c r="J59" i="1" s="1"/>
  <c r="K59" i="1" s="1"/>
  <c r="L59" i="1" s="1"/>
  <c r="I64" i="1"/>
  <c r="J64" i="1" s="1"/>
  <c r="K64" i="1" s="1"/>
  <c r="L64" i="1" s="1"/>
  <c r="I63" i="1"/>
  <c r="J63" i="1" s="1"/>
  <c r="K63" i="1" s="1"/>
  <c r="L63" i="1" s="1"/>
  <c r="I62" i="1"/>
  <c r="J62" i="1" s="1"/>
  <c r="K62" i="1" s="1"/>
  <c r="L62" i="1" s="1"/>
  <c r="I66" i="1"/>
  <c r="J66" i="1" s="1"/>
  <c r="K66" i="1" s="1"/>
  <c r="L66" i="1" s="1"/>
  <c r="I95" i="1"/>
  <c r="J95" i="1" s="1"/>
  <c r="K95" i="1" s="1"/>
  <c r="L95" i="1" s="1"/>
  <c r="I90" i="1"/>
  <c r="J90" i="1" s="1"/>
  <c r="K90" i="1" s="1"/>
  <c r="L90" i="1" s="1"/>
  <c r="I98" i="1"/>
  <c r="J98" i="1" s="1"/>
  <c r="K98" i="1" s="1"/>
  <c r="L98" i="1" s="1"/>
  <c r="I94" i="1"/>
  <c r="J94" i="1" s="1"/>
  <c r="K94" i="1" s="1"/>
  <c r="L94" i="1" s="1"/>
  <c r="I10" i="1"/>
  <c r="J10" i="1" s="1"/>
  <c r="K10" i="1" s="1"/>
  <c r="L10" i="1" s="1"/>
  <c r="I33" i="1"/>
  <c r="J33" i="1" s="1"/>
  <c r="K33" i="1" s="1"/>
  <c r="L33" i="1" s="1"/>
  <c r="I87" i="1"/>
  <c r="J87" i="1" s="1"/>
  <c r="K87" i="1" s="1"/>
  <c r="L87" i="1" s="1"/>
  <c r="I23" i="1"/>
  <c r="J23" i="1" s="1"/>
  <c r="K23" i="1" s="1"/>
  <c r="L23" i="1" s="1"/>
  <c r="I18" i="1"/>
  <c r="J18" i="1" s="1"/>
  <c r="K18" i="1" s="1"/>
  <c r="L18" i="1" s="1"/>
  <c r="I99" i="1"/>
  <c r="J99" i="1" s="1"/>
  <c r="K99" i="1" s="1"/>
  <c r="L99" i="1" s="1"/>
  <c r="I80" i="1"/>
  <c r="J80" i="1" s="1"/>
  <c r="K80" i="1" s="1"/>
  <c r="L80" i="1" s="1"/>
  <c r="I52" i="1"/>
  <c r="J52" i="1" s="1"/>
  <c r="K52" i="1" s="1"/>
  <c r="L52" i="1" s="1"/>
  <c r="I21" i="1"/>
  <c r="J21" i="1" s="1"/>
  <c r="K21" i="1" s="1"/>
  <c r="L21" i="1" s="1"/>
  <c r="I15" i="1"/>
  <c r="J15" i="1" s="1"/>
  <c r="K15" i="1" s="1"/>
  <c r="L15" i="1" s="1"/>
  <c r="I25" i="1"/>
  <c r="J25" i="1" s="1"/>
  <c r="K25" i="1" s="1"/>
  <c r="L25" i="1" s="1"/>
  <c r="I96" i="1"/>
  <c r="J96" i="1" s="1"/>
  <c r="K96" i="1" s="1"/>
  <c r="L96" i="1" s="1"/>
  <c r="I38" i="1"/>
  <c r="J38" i="1" s="1"/>
  <c r="K38" i="1" s="1"/>
  <c r="L38" i="1" s="1"/>
  <c r="I40" i="1"/>
  <c r="J40" i="1" s="1"/>
  <c r="K40" i="1" s="1"/>
  <c r="L40" i="1" s="1"/>
  <c r="I39" i="1"/>
  <c r="J39" i="1" s="1"/>
  <c r="K39" i="1" s="1"/>
  <c r="L39" i="1" s="1"/>
  <c r="I93" i="1"/>
  <c r="J93" i="1" s="1"/>
  <c r="K93" i="1" s="1"/>
  <c r="L93" i="1" s="1"/>
  <c r="I37" i="1"/>
  <c r="J37" i="1" s="1"/>
  <c r="K37" i="1" s="1"/>
  <c r="L37" i="1" s="1"/>
  <c r="I35" i="1"/>
  <c r="J35" i="1" s="1"/>
  <c r="K35" i="1" s="1"/>
  <c r="L35" i="1" s="1"/>
  <c r="I86" i="1"/>
  <c r="J86" i="1" s="1"/>
  <c r="K86" i="1" s="1"/>
  <c r="L86" i="1" s="1"/>
  <c r="I53" i="1"/>
  <c r="J53" i="1" s="1"/>
  <c r="K53" i="1" s="1"/>
  <c r="L53" i="1" s="1"/>
  <c r="I55" i="1"/>
  <c r="J55" i="1" s="1"/>
  <c r="K55" i="1" s="1"/>
  <c r="L55" i="1" s="1"/>
  <c r="I54" i="1"/>
  <c r="J54" i="1" s="1"/>
  <c r="K54" i="1" s="1"/>
  <c r="L54" i="1" s="1"/>
  <c r="I14" i="1"/>
  <c r="J14" i="1" s="1"/>
  <c r="K14" i="1" s="1"/>
  <c r="L14" i="1" s="1"/>
  <c r="I92" i="1"/>
  <c r="J92" i="1" s="1"/>
  <c r="K92" i="1" s="1"/>
  <c r="L92" i="1" s="1"/>
  <c r="I16" i="1"/>
  <c r="J16" i="1" s="1"/>
  <c r="K16" i="1" s="1"/>
  <c r="L16" i="1" s="1"/>
  <c r="I3" i="1"/>
  <c r="J3" i="1" s="1"/>
  <c r="K3" i="1" s="1"/>
  <c r="L3" i="1" s="1"/>
  <c r="I89" i="1"/>
  <c r="J89" i="1" s="1"/>
  <c r="K89" i="1" s="1"/>
  <c r="L89" i="1" s="1"/>
  <c r="I51" i="1"/>
  <c r="J51" i="1" s="1"/>
  <c r="K51" i="1" s="1"/>
  <c r="L51" i="1" s="1"/>
  <c r="M141" i="1" l="1"/>
  <c r="N141" i="1" s="1"/>
  <c r="O141" i="1" s="1"/>
  <c r="M151" i="1"/>
  <c r="N151" i="1" s="1"/>
  <c r="O151" i="1" s="1"/>
  <c r="P151" i="1" s="1"/>
  <c r="Q151" i="1" s="1"/>
  <c r="R151" i="1" s="1"/>
  <c r="S151" i="1" s="1"/>
  <c r="Q317" i="1"/>
  <c r="R317" i="1" s="1"/>
  <c r="S317" i="1" s="1"/>
  <c r="Q216" i="1"/>
  <c r="R216" i="1" s="1"/>
  <c r="S216" i="1" s="1"/>
  <c r="Q165" i="1"/>
  <c r="R165" i="1" s="1"/>
  <c r="S165" i="1" s="1"/>
  <c r="Q346" i="1"/>
  <c r="R346" i="1" s="1"/>
  <c r="S346" i="1" s="1"/>
  <c r="Q345" i="1"/>
  <c r="R345" i="1" s="1"/>
  <c r="S345" i="1" s="1"/>
  <c r="Q307" i="1"/>
  <c r="R307" i="1" s="1"/>
  <c r="S307" i="1" s="1"/>
  <c r="Q274" i="1"/>
  <c r="R274" i="1" s="1"/>
  <c r="S274" i="1" s="1"/>
  <c r="Q311" i="1"/>
  <c r="R311" i="1" s="1"/>
  <c r="S311" i="1" s="1"/>
  <c r="Q330" i="1"/>
  <c r="R330" i="1" s="1"/>
  <c r="S330" i="1" s="1"/>
  <c r="Q187" i="1"/>
  <c r="R187" i="1" s="1"/>
  <c r="S187" i="1" s="1"/>
  <c r="Q191" i="1"/>
  <c r="R191" i="1" s="1"/>
  <c r="S191" i="1" s="1"/>
  <c r="Q290" i="1"/>
  <c r="R290" i="1" s="1"/>
  <c r="S290" i="1" s="1"/>
  <c r="Q160" i="1"/>
  <c r="R160" i="1" s="1"/>
  <c r="S160" i="1" s="1"/>
  <c r="Q288" i="1"/>
  <c r="R288" i="1" s="1"/>
  <c r="S288" i="1" s="1"/>
  <c r="Q298" i="1"/>
  <c r="R298" i="1" s="1"/>
  <c r="S298" i="1" s="1"/>
  <c r="Q324" i="1"/>
  <c r="R324" i="1" s="1"/>
  <c r="S324" i="1" s="1"/>
  <c r="Q206" i="1"/>
  <c r="R206" i="1" s="1"/>
  <c r="S206" i="1" s="1"/>
  <c r="Q175" i="1"/>
  <c r="R175" i="1" s="1"/>
  <c r="S175" i="1" s="1"/>
  <c r="Q163" i="1"/>
  <c r="R163" i="1" s="1"/>
  <c r="S163" i="1" s="1"/>
  <c r="Q326" i="1"/>
  <c r="R326" i="1" s="1"/>
  <c r="S326" i="1" s="1"/>
  <c r="Q215" i="1"/>
  <c r="R215" i="1" s="1"/>
  <c r="S215" i="1" s="1"/>
  <c r="Q319" i="1"/>
  <c r="R319" i="1" s="1"/>
  <c r="S319" i="1" s="1"/>
  <c r="Q309" i="1"/>
  <c r="R309" i="1" s="1"/>
  <c r="S309" i="1" s="1"/>
  <c r="Q209" i="1"/>
  <c r="R209" i="1" s="1"/>
  <c r="S209" i="1" s="1"/>
  <c r="Q316" i="1"/>
  <c r="R316" i="1" s="1"/>
  <c r="S316" i="1" s="1"/>
  <c r="Q200" i="1"/>
  <c r="R200" i="1" s="1"/>
  <c r="S200" i="1" s="1"/>
  <c r="Q257" i="1"/>
  <c r="R257" i="1" s="1"/>
  <c r="S257" i="1" s="1"/>
  <c r="Q301" i="1"/>
  <c r="R301" i="1" s="1"/>
  <c r="S301" i="1" s="1"/>
  <c r="Q284" i="1"/>
  <c r="R284" i="1" s="1"/>
  <c r="S284" i="1" s="1"/>
  <c r="Q343" i="1"/>
  <c r="R343" i="1" s="1"/>
  <c r="S343" i="1" s="1"/>
  <c r="Q256" i="1"/>
  <c r="R256" i="1" s="1"/>
  <c r="S256" i="1" s="1"/>
  <c r="Q227" i="1"/>
  <c r="R227" i="1" s="1"/>
  <c r="S227" i="1" s="1"/>
  <c r="Q291" i="1"/>
  <c r="R291" i="1" s="1"/>
  <c r="S291" i="1" s="1"/>
  <c r="Q255" i="1"/>
  <c r="R255" i="1" s="1"/>
  <c r="S255" i="1" s="1"/>
  <c r="Q231" i="1"/>
  <c r="R231" i="1" s="1"/>
  <c r="S231" i="1" s="1"/>
  <c r="Q258" i="1"/>
  <c r="R258" i="1" s="1"/>
  <c r="S258" i="1" s="1"/>
  <c r="Q251" i="1"/>
  <c r="R251" i="1" s="1"/>
  <c r="S251" i="1" s="1"/>
  <c r="Q221" i="1"/>
  <c r="R221" i="1" s="1"/>
  <c r="S221" i="1" s="1"/>
  <c r="Q285" i="1"/>
  <c r="R285" i="1" s="1"/>
  <c r="S285" i="1" s="1"/>
  <c r="Q239" i="1"/>
  <c r="R239" i="1" s="1"/>
  <c r="S239" i="1" s="1"/>
  <c r="Q232" i="1"/>
  <c r="R232" i="1" s="1"/>
  <c r="S232" i="1" s="1"/>
  <c r="Q247" i="1"/>
  <c r="R247" i="1" s="1"/>
  <c r="S247" i="1" s="1"/>
  <c r="Q263" i="1"/>
  <c r="R263" i="1" s="1"/>
  <c r="S263" i="1" s="1"/>
  <c r="Q344" i="1"/>
  <c r="R344" i="1" s="1"/>
  <c r="S344" i="1" s="1"/>
  <c r="Q242" i="1"/>
  <c r="R242" i="1" s="1"/>
  <c r="S242" i="1" s="1"/>
  <c r="Q244" i="1"/>
  <c r="R244" i="1" s="1"/>
  <c r="S244" i="1" s="1"/>
  <c r="Q240" i="1"/>
  <c r="R240" i="1" s="1"/>
  <c r="S240" i="1" s="1"/>
  <c r="Q279" i="1"/>
  <c r="R279" i="1" s="1"/>
  <c r="S279" i="1" s="1"/>
  <c r="Q198" i="1"/>
  <c r="R198" i="1" s="1"/>
  <c r="S198" i="1" s="1"/>
  <c r="Q224" i="1"/>
  <c r="R224" i="1" s="1"/>
  <c r="S224" i="1" s="1"/>
  <c r="Q155" i="1"/>
  <c r="R155" i="1" s="1"/>
  <c r="S155" i="1" s="1"/>
  <c r="Q174" i="1"/>
  <c r="R174" i="1" s="1"/>
  <c r="S174" i="1" s="1"/>
  <c r="Q325" i="1"/>
  <c r="R325" i="1" s="1"/>
  <c r="S325" i="1" s="1"/>
  <c r="Q348" i="1"/>
  <c r="R348" i="1" s="1"/>
  <c r="S348" i="1" s="1"/>
  <c r="Q182" i="1"/>
  <c r="R182" i="1" s="1"/>
  <c r="S182" i="1" s="1"/>
  <c r="Q180" i="1"/>
  <c r="R180" i="1" s="1"/>
  <c r="S180" i="1" s="1"/>
  <c r="Q254" i="1"/>
  <c r="R254" i="1" s="1"/>
  <c r="S254" i="1" s="1"/>
  <c r="Q353" i="1"/>
  <c r="R353" i="1" s="1"/>
  <c r="S353" i="1" s="1"/>
  <c r="Q211" i="1"/>
  <c r="R211" i="1" s="1"/>
  <c r="S211" i="1" s="1"/>
  <c r="Q315" i="1"/>
  <c r="R315" i="1" s="1"/>
  <c r="S315" i="1" s="1"/>
  <c r="Q162" i="1"/>
  <c r="R162" i="1" s="1"/>
  <c r="S162" i="1" s="1"/>
  <c r="Q157" i="1"/>
  <c r="R157" i="1" s="1"/>
  <c r="S157" i="1" s="1"/>
  <c r="Q355" i="1"/>
  <c r="R355" i="1" s="1"/>
  <c r="S355" i="1" s="1"/>
  <c r="Q196" i="1"/>
  <c r="R196" i="1" s="1"/>
  <c r="S196" i="1" s="1"/>
  <c r="Q230" i="1"/>
  <c r="R230" i="1" s="1"/>
  <c r="S230" i="1" s="1"/>
  <c r="Q331" i="1"/>
  <c r="R331" i="1" s="1"/>
  <c r="S331" i="1" s="1"/>
  <c r="Q268" i="1"/>
  <c r="R268" i="1" s="1"/>
  <c r="S268" i="1" s="1"/>
  <c r="Q170" i="1"/>
  <c r="R170" i="1" s="1"/>
  <c r="S170" i="1" s="1"/>
  <c r="Q337" i="1"/>
  <c r="R337" i="1" s="1"/>
  <c r="S337" i="1" s="1"/>
  <c r="Q262" i="1"/>
  <c r="R262" i="1" s="1"/>
  <c r="S262" i="1" s="1"/>
  <c r="Q341" i="1"/>
  <c r="R341" i="1" s="1"/>
  <c r="S341" i="1" s="1"/>
  <c r="Q156" i="1"/>
  <c r="R156" i="1" s="1"/>
  <c r="S156" i="1" s="1"/>
  <c r="Q213" i="1"/>
  <c r="R213" i="1" s="1"/>
  <c r="S213" i="1" s="1"/>
  <c r="Q282" i="1"/>
  <c r="R282" i="1" s="1"/>
  <c r="S282" i="1" s="1"/>
  <c r="Q306" i="1"/>
  <c r="R306" i="1" s="1"/>
  <c r="S306" i="1" s="1"/>
  <c r="Q300" i="1"/>
  <c r="R300" i="1" s="1"/>
  <c r="S300" i="1" s="1"/>
  <c r="Q220" i="1"/>
  <c r="R220" i="1" s="1"/>
  <c r="S220" i="1" s="1"/>
  <c r="Q212" i="1"/>
  <c r="R212" i="1" s="1"/>
  <c r="S212" i="1" s="1"/>
  <c r="Q302" i="1"/>
  <c r="R302" i="1" s="1"/>
  <c r="S302" i="1" s="1"/>
  <c r="Q293" i="1"/>
  <c r="R293" i="1" s="1"/>
  <c r="S293" i="1" s="1"/>
  <c r="Q351" i="1"/>
  <c r="R351" i="1" s="1"/>
  <c r="S351" i="1" s="1"/>
  <c r="Q308" i="1"/>
  <c r="R308" i="1" s="1"/>
  <c r="S308" i="1" s="1"/>
  <c r="Q349" i="1"/>
  <c r="R349" i="1" s="1"/>
  <c r="S349" i="1" s="1"/>
  <c r="Q329" i="1"/>
  <c r="R329" i="1" s="1"/>
  <c r="S329" i="1" s="1"/>
  <c r="Q217" i="1"/>
  <c r="R217" i="1" s="1"/>
  <c r="S217" i="1" s="1"/>
  <c r="Q281" i="1"/>
  <c r="R281" i="1" s="1"/>
  <c r="S281" i="1" s="1"/>
  <c r="Q214" i="1"/>
  <c r="R214" i="1" s="1"/>
  <c r="S214" i="1" s="1"/>
  <c r="Q280" i="1"/>
  <c r="R280" i="1" s="1"/>
  <c r="S280" i="1" s="1"/>
  <c r="Q248" i="1"/>
  <c r="R248" i="1" s="1"/>
  <c r="S248" i="1" s="1"/>
  <c r="Q219" i="1"/>
  <c r="R219" i="1" s="1"/>
  <c r="S219" i="1" s="1"/>
  <c r="Q292" i="1"/>
  <c r="R292" i="1" s="1"/>
  <c r="S292" i="1" s="1"/>
  <c r="Q283" i="1"/>
  <c r="R283" i="1" s="1"/>
  <c r="S283" i="1" s="1"/>
  <c r="Q205" i="1"/>
  <c r="R205" i="1" s="1"/>
  <c r="S205" i="1" s="1"/>
  <c r="Q253" i="1"/>
  <c r="R253" i="1" s="1"/>
  <c r="S253" i="1" s="1"/>
  <c r="Q267" i="1"/>
  <c r="R267" i="1" s="1"/>
  <c r="S267" i="1" s="1"/>
  <c r="Q260" i="1"/>
  <c r="R260" i="1" s="1"/>
  <c r="S260" i="1" s="1"/>
  <c r="Q286" i="1"/>
  <c r="R286" i="1" s="1"/>
  <c r="S286" i="1" s="1"/>
  <c r="Q299" i="1"/>
  <c r="R299" i="1" s="1"/>
  <c r="S299" i="1" s="1"/>
  <c r="Q166" i="1"/>
  <c r="R166" i="1" s="1"/>
  <c r="S166" i="1" s="1"/>
  <c r="Q158" i="1"/>
  <c r="R158" i="1" s="1"/>
  <c r="S158" i="1" s="1"/>
  <c r="Q339" i="1"/>
  <c r="R339" i="1" s="1"/>
  <c r="S339" i="1" s="1"/>
  <c r="Q161" i="1"/>
  <c r="R161" i="1" s="1"/>
  <c r="S161" i="1" s="1"/>
  <c r="Q297" i="1"/>
  <c r="R297" i="1" s="1"/>
  <c r="S297" i="1" s="1"/>
  <c r="Q328" i="1"/>
  <c r="R328" i="1" s="1"/>
  <c r="S328" i="1" s="1"/>
  <c r="Q270" i="1"/>
  <c r="R270" i="1" s="1"/>
  <c r="S270" i="1" s="1"/>
  <c r="Q225" i="1"/>
  <c r="R225" i="1" s="1"/>
  <c r="S225" i="1" s="1"/>
  <c r="Q229" i="1"/>
  <c r="R229" i="1" s="1"/>
  <c r="S229" i="1" s="1"/>
  <c r="Q168" i="1"/>
  <c r="R168" i="1" s="1"/>
  <c r="S168" i="1" s="1"/>
  <c r="Q236" i="1"/>
  <c r="R236" i="1" s="1"/>
  <c r="S236" i="1" s="1"/>
  <c r="Q310" i="1"/>
  <c r="R310" i="1" s="1"/>
  <c r="S310" i="1" s="1"/>
  <c r="Q188" i="1"/>
  <c r="R188" i="1" s="1"/>
  <c r="S188" i="1" s="1"/>
  <c r="Q202" i="1"/>
  <c r="R202" i="1" s="1"/>
  <c r="S202" i="1" s="1"/>
  <c r="Q181" i="1"/>
  <c r="R181" i="1" s="1"/>
  <c r="S181" i="1" s="1"/>
  <c r="Q269" i="1"/>
  <c r="R269" i="1" s="1"/>
  <c r="S269" i="1" s="1"/>
  <c r="Q296" i="1"/>
  <c r="R296" i="1" s="1"/>
  <c r="S296" i="1" s="1"/>
  <c r="Q223" i="1"/>
  <c r="R223" i="1" s="1"/>
  <c r="S223" i="1" s="1"/>
  <c r="Q321" i="1"/>
  <c r="R321" i="1" s="1"/>
  <c r="S321" i="1" s="1"/>
  <c r="Q334" i="1"/>
  <c r="R334" i="1" s="1"/>
  <c r="S334" i="1" s="1"/>
  <c r="Q272" i="1"/>
  <c r="R272" i="1" s="1"/>
  <c r="S272" i="1" s="1"/>
  <c r="Q313" i="1"/>
  <c r="R313" i="1" s="1"/>
  <c r="S313" i="1" s="1"/>
  <c r="Q275" i="1"/>
  <c r="R275" i="1" s="1"/>
  <c r="S275" i="1" s="1"/>
  <c r="Q164" i="1"/>
  <c r="R164" i="1" s="1"/>
  <c r="S164" i="1" s="1"/>
  <c r="Q159" i="1"/>
  <c r="R159" i="1" s="1"/>
  <c r="S159" i="1" s="1"/>
  <c r="Q185" i="1"/>
  <c r="R185" i="1" s="1"/>
  <c r="S185" i="1" s="1"/>
  <c r="Q273" i="1"/>
  <c r="R273" i="1" s="1"/>
  <c r="S273" i="1" s="1"/>
  <c r="Q173" i="1"/>
  <c r="R173" i="1" s="1"/>
  <c r="S173" i="1" s="1"/>
  <c r="Q193" i="1"/>
  <c r="R193" i="1" s="1"/>
  <c r="S193" i="1" s="1"/>
  <c r="Q184" i="1"/>
  <c r="R184" i="1" s="1"/>
  <c r="S184" i="1" s="1"/>
  <c r="Q177" i="1"/>
  <c r="R177" i="1" s="1"/>
  <c r="S177" i="1" s="1"/>
  <c r="Q171" i="1"/>
  <c r="R171" i="1" s="1"/>
  <c r="S171" i="1" s="1"/>
  <c r="Q266" i="1"/>
  <c r="R266" i="1" s="1"/>
  <c r="S266" i="1" s="1"/>
  <c r="Q167" i="1"/>
  <c r="R167" i="1" s="1"/>
  <c r="S167" i="1" s="1"/>
  <c r="Q189" i="1"/>
  <c r="R189" i="1" s="1"/>
  <c r="S189" i="1" s="1"/>
  <c r="Q250" i="1"/>
  <c r="R250" i="1" s="1"/>
  <c r="S250" i="1" s="1"/>
  <c r="Q201" i="1"/>
  <c r="R201" i="1" s="1"/>
  <c r="S201" i="1" s="1"/>
  <c r="Q332" i="1"/>
  <c r="R332" i="1" s="1"/>
  <c r="S332" i="1" s="1"/>
  <c r="Q340" i="1"/>
  <c r="R340" i="1" s="1"/>
  <c r="S340" i="1" s="1"/>
  <c r="Q333" i="1"/>
  <c r="R333" i="1" s="1"/>
  <c r="S333" i="1" s="1"/>
  <c r="Q208" i="1"/>
  <c r="R208" i="1" s="1"/>
  <c r="S208" i="1" s="1"/>
  <c r="Q238" i="1"/>
  <c r="R238" i="1" s="1"/>
  <c r="S238" i="1" s="1"/>
  <c r="Q259" i="1"/>
  <c r="R259" i="1" s="1"/>
  <c r="S259" i="1" s="1"/>
  <c r="Q228" i="1"/>
  <c r="R228" i="1" s="1"/>
  <c r="S228" i="1" s="1"/>
  <c r="Q318" i="1"/>
  <c r="R318" i="1" s="1"/>
  <c r="S318" i="1" s="1"/>
  <c r="Q271" i="1"/>
  <c r="R271" i="1" s="1"/>
  <c r="S271" i="1" s="1"/>
  <c r="Q245" i="1"/>
  <c r="R245" i="1" s="1"/>
  <c r="S245" i="1" s="1"/>
  <c r="Q287" i="1"/>
  <c r="R287" i="1" s="1"/>
  <c r="S287" i="1" s="1"/>
  <c r="Q234" i="1"/>
  <c r="R234" i="1" s="1"/>
  <c r="S234" i="1" s="1"/>
  <c r="Q218" i="1"/>
  <c r="R218" i="1" s="1"/>
  <c r="S218" i="1" s="1"/>
  <c r="Q265" i="1"/>
  <c r="R265" i="1" s="1"/>
  <c r="S265" i="1" s="1"/>
  <c r="Q322" i="1"/>
  <c r="R322" i="1" s="1"/>
  <c r="S322" i="1" s="1"/>
  <c r="Q289" i="1"/>
  <c r="R289" i="1" s="1"/>
  <c r="S289" i="1" s="1"/>
  <c r="Q172" i="1"/>
  <c r="R172" i="1" s="1"/>
  <c r="S172" i="1" s="1"/>
  <c r="Q303" i="1"/>
  <c r="R303" i="1" s="1"/>
  <c r="S303" i="1" s="1"/>
  <c r="Q204" i="1"/>
  <c r="R204" i="1" s="1"/>
  <c r="S204" i="1" s="1"/>
  <c r="Q195" i="1"/>
  <c r="R195" i="1" s="1"/>
  <c r="S195" i="1" s="1"/>
  <c r="Q276" i="1"/>
  <c r="R276" i="1" s="1"/>
  <c r="S276" i="1" s="1"/>
  <c r="Q178" i="1"/>
  <c r="R178" i="1" s="1"/>
  <c r="S178" i="1" s="1"/>
  <c r="Q197" i="1"/>
  <c r="R197" i="1" s="1"/>
  <c r="S197" i="1" s="1"/>
  <c r="Q169" i="1"/>
  <c r="R169" i="1" s="1"/>
  <c r="S169" i="1" s="1"/>
  <c r="Q312" i="1"/>
  <c r="R312" i="1" s="1"/>
  <c r="S312" i="1" s="1"/>
  <c r="Q327" i="1"/>
  <c r="R327" i="1" s="1"/>
  <c r="S327" i="1" s="1"/>
  <c r="Q304" i="1"/>
  <c r="R304" i="1" s="1"/>
  <c r="S304" i="1" s="1"/>
  <c r="Q352" i="1"/>
  <c r="R352" i="1" s="1"/>
  <c r="S352" i="1" s="1"/>
  <c r="Q199" i="1"/>
  <c r="R199" i="1" s="1"/>
  <c r="S199" i="1" s="1"/>
  <c r="Q243" i="1"/>
  <c r="R243" i="1" s="1"/>
  <c r="S243" i="1" s="1"/>
  <c r="Q190" i="1"/>
  <c r="R190" i="1" s="1"/>
  <c r="S190" i="1" s="1"/>
  <c r="Q338" i="1"/>
  <c r="R338" i="1" s="1"/>
  <c r="S338" i="1" s="1"/>
  <c r="Q186" i="1"/>
  <c r="R186" i="1" s="1"/>
  <c r="S186" i="1" s="1"/>
  <c r="Q194" i="1"/>
  <c r="R194" i="1" s="1"/>
  <c r="S194" i="1" s="1"/>
  <c r="Q179" i="1"/>
  <c r="R179" i="1" s="1"/>
  <c r="S179" i="1" s="1"/>
  <c r="Q183" i="1"/>
  <c r="R183" i="1" s="1"/>
  <c r="S183" i="1" s="1"/>
  <c r="Q192" i="1"/>
  <c r="R192" i="1" s="1"/>
  <c r="S192" i="1" s="1"/>
  <c r="Q203" i="1"/>
  <c r="R203" i="1" s="1"/>
  <c r="S203" i="1" s="1"/>
  <c r="Q176" i="1"/>
  <c r="R176" i="1" s="1"/>
  <c r="S176" i="1" s="1"/>
  <c r="Q305" i="1"/>
  <c r="R305" i="1" s="1"/>
  <c r="S305" i="1" s="1"/>
  <c r="Q241" i="1"/>
  <c r="R241" i="1" s="1"/>
  <c r="S241" i="1" s="1"/>
  <c r="Q249" i="1"/>
  <c r="R249" i="1" s="1"/>
  <c r="S249" i="1" s="1"/>
  <c r="Q210" i="1"/>
  <c r="R210" i="1" s="1"/>
  <c r="S210" i="1" s="1"/>
  <c r="Q342" i="1"/>
  <c r="R342" i="1" s="1"/>
  <c r="S342" i="1" s="1"/>
  <c r="Q350" i="1"/>
  <c r="R350" i="1" s="1"/>
  <c r="S350" i="1" s="1"/>
  <c r="Q347" i="1"/>
  <c r="R347" i="1" s="1"/>
  <c r="S347" i="1" s="1"/>
  <c r="Q261" i="1"/>
  <c r="R261" i="1" s="1"/>
  <c r="S261" i="1" s="1"/>
  <c r="Q320" i="1"/>
  <c r="R320" i="1" s="1"/>
  <c r="S320" i="1" s="1"/>
  <c r="Q294" i="1"/>
  <c r="R294" i="1" s="1"/>
  <c r="S294" i="1" s="1"/>
  <c r="Q237" i="1"/>
  <c r="R237" i="1" s="1"/>
  <c r="S237" i="1" s="1"/>
  <c r="Q354" i="1"/>
  <c r="R354" i="1" s="1"/>
  <c r="S354" i="1" s="1"/>
  <c r="Q233" i="1"/>
  <c r="R233" i="1" s="1"/>
  <c r="S233" i="1" s="1"/>
  <c r="Q222" i="1"/>
  <c r="R222" i="1" s="1"/>
  <c r="S222" i="1" s="1"/>
  <c r="Q277" i="1"/>
  <c r="R277" i="1" s="1"/>
  <c r="S277" i="1" s="1"/>
  <c r="Q226" i="1"/>
  <c r="R226" i="1" s="1"/>
  <c r="S226" i="1" s="1"/>
  <c r="Q314" i="1"/>
  <c r="R314" i="1" s="1"/>
  <c r="S314" i="1" s="1"/>
  <c r="Q246" i="1"/>
  <c r="R246" i="1" s="1"/>
  <c r="S246" i="1" s="1"/>
  <c r="Q235" i="1"/>
  <c r="R235" i="1" s="1"/>
  <c r="S235" i="1" s="1"/>
  <c r="Q264" i="1"/>
  <c r="R264" i="1" s="1"/>
  <c r="S264" i="1" s="1"/>
  <c r="Q323" i="1"/>
  <c r="R323" i="1" s="1"/>
  <c r="S323" i="1" s="1"/>
  <c r="Q336" i="1"/>
  <c r="R336" i="1" s="1"/>
  <c r="S336" i="1" s="1"/>
  <c r="Q252" i="1"/>
  <c r="R252" i="1" s="1"/>
  <c r="S252" i="1" s="1"/>
  <c r="Q335" i="1"/>
  <c r="R335" i="1" s="1"/>
  <c r="S335" i="1" s="1"/>
  <c r="Q278" i="1"/>
  <c r="R278" i="1" s="1"/>
  <c r="S278" i="1" s="1"/>
  <c r="Q207" i="1"/>
  <c r="R207" i="1" s="1"/>
  <c r="S207" i="1" s="1"/>
  <c r="Q295" i="1"/>
  <c r="R295" i="1" s="1"/>
  <c r="S295" i="1" s="1"/>
  <c r="M153" i="1"/>
  <c r="N153" i="1" s="1"/>
  <c r="O153" i="1" s="1"/>
  <c r="P153" i="1" s="1"/>
  <c r="M150" i="1"/>
  <c r="N150" i="1" s="1"/>
  <c r="O150" i="1" s="1"/>
  <c r="P150" i="1" s="1"/>
  <c r="M144" i="1"/>
  <c r="N144" i="1" s="1"/>
  <c r="O144" i="1" s="1"/>
  <c r="P144" i="1" s="1"/>
  <c r="M154" i="1"/>
  <c r="N154" i="1" s="1"/>
  <c r="O154" i="1" s="1"/>
  <c r="P154" i="1" s="1"/>
  <c r="M145" i="1"/>
  <c r="N145" i="1" s="1"/>
  <c r="O145" i="1" s="1"/>
  <c r="P145" i="1" s="1"/>
  <c r="M149" i="1"/>
  <c r="N149" i="1" s="1"/>
  <c r="O149" i="1" s="1"/>
  <c r="P149" i="1" s="1"/>
  <c r="M147" i="1"/>
  <c r="N147" i="1" s="1"/>
  <c r="O147" i="1" s="1"/>
  <c r="P147" i="1" s="1"/>
  <c r="M152" i="1"/>
  <c r="N152" i="1" s="1"/>
  <c r="O152" i="1" s="1"/>
  <c r="P152" i="1" s="1"/>
  <c r="M148" i="1"/>
  <c r="N148" i="1" s="1"/>
  <c r="O148" i="1" s="1"/>
  <c r="P148" i="1" s="1"/>
  <c r="M143" i="1"/>
  <c r="N143" i="1" s="1"/>
  <c r="O143" i="1" s="1"/>
  <c r="P143" i="1" s="1"/>
  <c r="P141" i="1"/>
  <c r="M118" i="1"/>
  <c r="N118" i="1" s="1"/>
  <c r="O118" i="1" s="1"/>
  <c r="M139" i="1"/>
  <c r="N139" i="1" s="1"/>
  <c r="O139" i="1" s="1"/>
  <c r="P139" i="1" s="1"/>
  <c r="M137" i="1"/>
  <c r="M133" i="1"/>
  <c r="N133" i="1" s="1"/>
  <c r="O133" i="1" s="1"/>
  <c r="P133" i="1" s="1"/>
  <c r="M128" i="1"/>
  <c r="N128" i="1" s="1"/>
  <c r="O128" i="1" s="1"/>
  <c r="P128" i="1" s="1"/>
  <c r="M135" i="1"/>
  <c r="N135" i="1" s="1"/>
  <c r="O135" i="1" s="1"/>
  <c r="P135" i="1" s="1"/>
  <c r="M129" i="1"/>
  <c r="N129" i="1" s="1"/>
  <c r="O129" i="1" s="1"/>
  <c r="P129" i="1" s="1"/>
  <c r="M123" i="1"/>
  <c r="N123" i="1" s="1"/>
  <c r="O123" i="1" s="1"/>
  <c r="P123" i="1" s="1"/>
  <c r="M105" i="1"/>
  <c r="N105" i="1" s="1"/>
  <c r="O105" i="1" s="1"/>
  <c r="P105" i="1" s="1"/>
  <c r="M126" i="1"/>
  <c r="N126" i="1" s="1"/>
  <c r="O126" i="1" s="1"/>
  <c r="P126" i="1" s="1"/>
  <c r="M121" i="1"/>
  <c r="N121" i="1" s="1"/>
  <c r="O121" i="1" s="1"/>
  <c r="P121" i="1" s="1"/>
  <c r="M127" i="1"/>
  <c r="N127" i="1" s="1"/>
  <c r="O127" i="1" s="1"/>
  <c r="P127" i="1" s="1"/>
  <c r="M115" i="1"/>
  <c r="N115" i="1" s="1"/>
  <c r="O115" i="1" s="1"/>
  <c r="M120" i="1"/>
  <c r="N120" i="1" s="1"/>
  <c r="O120" i="1" s="1"/>
  <c r="P120" i="1" s="1"/>
  <c r="M108" i="1"/>
  <c r="N108" i="1" s="1"/>
  <c r="O108" i="1" s="1"/>
  <c r="M109" i="1"/>
  <c r="N109" i="1" s="1"/>
  <c r="O109" i="1" s="1"/>
  <c r="P109" i="1" s="1"/>
  <c r="M112" i="1"/>
  <c r="N112" i="1" s="1"/>
  <c r="O112" i="1" s="1"/>
  <c r="M107" i="1"/>
  <c r="N107" i="1" s="1"/>
  <c r="O107" i="1" s="1"/>
  <c r="M134" i="1"/>
  <c r="N134" i="1" s="1"/>
  <c r="O134" i="1" s="1"/>
  <c r="P134" i="1" s="1"/>
  <c r="M125" i="1"/>
  <c r="N125" i="1" s="1"/>
  <c r="O125" i="1" s="1"/>
  <c r="P125" i="1" s="1"/>
  <c r="N137" i="1"/>
  <c r="O137" i="1" s="1"/>
  <c r="M131" i="1"/>
  <c r="N131" i="1" s="1"/>
  <c r="O131" i="1" s="1"/>
  <c r="P131" i="1" s="1"/>
  <c r="M132" i="1"/>
  <c r="N132" i="1" s="1"/>
  <c r="O132" i="1" s="1"/>
  <c r="M124" i="1"/>
  <c r="N124" i="1" s="1"/>
  <c r="O124" i="1" s="1"/>
  <c r="P124" i="1" s="1"/>
  <c r="M136" i="1"/>
  <c r="N136" i="1" s="1"/>
  <c r="O136" i="1" s="1"/>
  <c r="P136" i="1" s="1"/>
  <c r="M130" i="1"/>
  <c r="N130" i="1" s="1"/>
  <c r="O130" i="1" s="1"/>
  <c r="P130" i="1" s="1"/>
  <c r="M69" i="1"/>
  <c r="N69" i="1" s="1"/>
  <c r="O69" i="1" s="1"/>
  <c r="P69" i="1" s="1"/>
  <c r="M140" i="1"/>
  <c r="N140" i="1" s="1"/>
  <c r="O140" i="1" s="1"/>
  <c r="M119" i="1"/>
  <c r="N119" i="1" s="1"/>
  <c r="O119" i="1" s="1"/>
  <c r="P119" i="1" s="1"/>
  <c r="M142" i="1"/>
  <c r="N142" i="1" s="1"/>
  <c r="O142" i="1" s="1"/>
  <c r="M138" i="1"/>
  <c r="N138" i="1" s="1"/>
  <c r="O138" i="1" s="1"/>
  <c r="P138" i="1" s="1"/>
  <c r="M146" i="1"/>
  <c r="N146" i="1" s="1"/>
  <c r="O146" i="1" s="1"/>
  <c r="M38" i="1"/>
  <c r="N38" i="1" s="1"/>
  <c r="O38" i="1" s="1"/>
  <c r="M41" i="1"/>
  <c r="N41" i="1" s="1"/>
  <c r="O41" i="1" s="1"/>
  <c r="M5" i="1"/>
  <c r="N5" i="1" s="1"/>
  <c r="O5" i="1" s="1"/>
  <c r="M8" i="1"/>
  <c r="N8" i="1" s="1"/>
  <c r="O8" i="1" s="1"/>
  <c r="M10" i="1"/>
  <c r="N10" i="1" s="1"/>
  <c r="O10" i="1" s="1"/>
  <c r="M12" i="1"/>
  <c r="N12" i="1" s="1"/>
  <c r="O12" i="1" s="1"/>
  <c r="M7" i="1"/>
  <c r="N7" i="1" s="1"/>
  <c r="O7" i="1" s="1"/>
  <c r="M103" i="1"/>
  <c r="N103" i="1" s="1"/>
  <c r="O103" i="1" s="1"/>
  <c r="M93" i="1"/>
  <c r="N93" i="1" s="1"/>
  <c r="O93" i="1" s="1"/>
  <c r="M90" i="1"/>
  <c r="N90" i="1" s="1"/>
  <c r="O90" i="1" s="1"/>
  <c r="M95" i="1"/>
  <c r="N95" i="1" s="1"/>
  <c r="O95" i="1" s="1"/>
  <c r="M100" i="1"/>
  <c r="N100" i="1" s="1"/>
  <c r="O100" i="1" s="1"/>
  <c r="M94" i="1"/>
  <c r="N94" i="1" s="1"/>
  <c r="O94" i="1" s="1"/>
  <c r="M91" i="1"/>
  <c r="N91" i="1" s="1"/>
  <c r="O91" i="1" s="1"/>
  <c r="M97" i="1"/>
  <c r="N97" i="1" s="1"/>
  <c r="O97" i="1" s="1"/>
  <c r="M96" i="1"/>
  <c r="N96" i="1" s="1"/>
  <c r="O96" i="1" s="1"/>
  <c r="M92" i="1"/>
  <c r="N92" i="1" s="1"/>
  <c r="O92" i="1" s="1"/>
  <c r="M89" i="1"/>
  <c r="N89" i="1" s="1"/>
  <c r="O89" i="1" s="1"/>
  <c r="M86" i="1"/>
  <c r="N86" i="1" s="1"/>
  <c r="O86" i="1" s="1"/>
  <c r="M87" i="1"/>
  <c r="N87" i="1" s="1"/>
  <c r="O87" i="1" s="1"/>
  <c r="M101" i="1"/>
  <c r="N101" i="1" s="1"/>
  <c r="O101" i="1" s="1"/>
  <c r="M98" i="1"/>
  <c r="N98" i="1" s="1"/>
  <c r="O98" i="1" s="1"/>
  <c r="M99" i="1"/>
  <c r="N99" i="1" s="1"/>
  <c r="O99" i="1" s="1"/>
  <c r="M80" i="1"/>
  <c r="N80" i="1" s="1"/>
  <c r="O80" i="1" s="1"/>
  <c r="M71" i="1"/>
  <c r="N71" i="1" s="1"/>
  <c r="O71" i="1" s="1"/>
  <c r="M29" i="1"/>
  <c r="N29" i="1" s="1"/>
  <c r="O29" i="1" s="1"/>
  <c r="M27" i="1"/>
  <c r="N27" i="1" s="1"/>
  <c r="O27" i="1" s="1"/>
  <c r="M24" i="1"/>
  <c r="N24" i="1" s="1"/>
  <c r="O24" i="1" s="1"/>
  <c r="P118" i="1"/>
  <c r="M39" i="1"/>
  <c r="N39" i="1" s="1"/>
  <c r="O39" i="1" s="1"/>
  <c r="M14" i="1"/>
  <c r="N14" i="1" s="1"/>
  <c r="O14" i="1" s="1"/>
  <c r="M21" i="1"/>
  <c r="N21" i="1" s="1"/>
  <c r="O21" i="1" s="1"/>
  <c r="M25" i="1"/>
  <c r="N25" i="1" s="1"/>
  <c r="O25" i="1" s="1"/>
  <c r="M15" i="1"/>
  <c r="N15" i="1" s="1"/>
  <c r="O15" i="1" s="1"/>
  <c r="M23" i="1"/>
  <c r="N23" i="1" s="1"/>
  <c r="O23" i="1" s="1"/>
  <c r="M18" i="1"/>
  <c r="N18" i="1" s="1"/>
  <c r="O18" i="1" s="1"/>
  <c r="M16" i="1"/>
  <c r="N16" i="1" s="1"/>
  <c r="O16" i="1" s="1"/>
  <c r="M68" i="1"/>
  <c r="N68" i="1" s="1"/>
  <c r="O68" i="1" s="1"/>
  <c r="M56" i="1"/>
  <c r="N56" i="1" s="1"/>
  <c r="O56" i="1" s="1"/>
  <c r="M77" i="1"/>
  <c r="N77" i="1" s="1"/>
  <c r="O77" i="1" s="1"/>
  <c r="M40" i="1"/>
  <c r="N40" i="1" s="1"/>
  <c r="O40" i="1" s="1"/>
  <c r="M33" i="1"/>
  <c r="N33" i="1" s="1"/>
  <c r="O33" i="1" s="1"/>
  <c r="M49" i="1"/>
  <c r="N49" i="1" s="1"/>
  <c r="O49" i="1" s="1"/>
  <c r="M85" i="1"/>
  <c r="N85" i="1" s="1"/>
  <c r="O85" i="1" s="1"/>
  <c r="M66" i="1"/>
  <c r="N66" i="1" s="1"/>
  <c r="O66" i="1" s="1"/>
  <c r="M22" i="1"/>
  <c r="N22" i="1" s="1"/>
  <c r="O22" i="1" s="1"/>
  <c r="M17" i="1"/>
  <c r="N17" i="1" s="1"/>
  <c r="O17" i="1" s="1"/>
  <c r="M26" i="1"/>
  <c r="N26" i="1" s="1"/>
  <c r="O26" i="1" s="1"/>
  <c r="M28" i="1"/>
  <c r="N28" i="1" s="1"/>
  <c r="O28" i="1" s="1"/>
  <c r="M20" i="1"/>
  <c r="N20" i="1" s="1"/>
  <c r="O20" i="1" s="1"/>
  <c r="M19" i="1"/>
  <c r="N19" i="1" s="1"/>
  <c r="O19" i="1" s="1"/>
  <c r="M3" i="1"/>
  <c r="N3" i="1" s="1"/>
  <c r="O3" i="1" s="1"/>
  <c r="M11" i="1"/>
  <c r="N11" i="1" s="1"/>
  <c r="O11" i="1" s="1"/>
  <c r="M2" i="1"/>
  <c r="N2" i="1" s="1"/>
  <c r="O2" i="1" s="1"/>
  <c r="M4" i="1"/>
  <c r="N4" i="1" s="1"/>
  <c r="O4" i="1" s="1"/>
  <c r="M13" i="1"/>
  <c r="N13" i="1" s="1"/>
  <c r="O13" i="1" s="1"/>
  <c r="M9" i="1"/>
  <c r="N9" i="1" s="1"/>
  <c r="O9" i="1" s="1"/>
  <c r="M6" i="1"/>
  <c r="N6" i="1" s="1"/>
  <c r="O6" i="1" s="1"/>
  <c r="M37" i="1"/>
  <c r="N37" i="1" s="1"/>
  <c r="O37" i="1" s="1"/>
  <c r="M31" i="1"/>
  <c r="N31" i="1" s="1"/>
  <c r="O31" i="1" s="1"/>
  <c r="M46" i="1"/>
  <c r="N46" i="1" s="1"/>
  <c r="O46" i="1" s="1"/>
  <c r="M78" i="1"/>
  <c r="N78" i="1" s="1"/>
  <c r="O78" i="1" s="1"/>
  <c r="M73" i="1"/>
  <c r="N73" i="1" s="1"/>
  <c r="O73" i="1" s="1"/>
  <c r="M63" i="1"/>
  <c r="N63" i="1" s="1"/>
  <c r="O63" i="1" s="1"/>
  <c r="M75" i="1"/>
  <c r="N75" i="1" s="1"/>
  <c r="O75" i="1" s="1"/>
  <c r="M64" i="1"/>
  <c r="N64" i="1" s="1"/>
  <c r="O64" i="1" s="1"/>
  <c r="M42" i="1"/>
  <c r="N42" i="1" s="1"/>
  <c r="O42" i="1" s="1"/>
  <c r="M52" i="1"/>
  <c r="N52" i="1" s="1"/>
  <c r="O52" i="1" s="1"/>
  <c r="M84" i="1"/>
  <c r="N84" i="1" s="1"/>
  <c r="O84" i="1" s="1"/>
  <c r="M67" i="1"/>
  <c r="N67" i="1" s="1"/>
  <c r="O67" i="1" s="1"/>
  <c r="M106" i="1"/>
  <c r="N106" i="1" s="1"/>
  <c r="O106" i="1" s="1"/>
  <c r="M110" i="1"/>
  <c r="N110" i="1" s="1"/>
  <c r="O110" i="1" s="1"/>
  <c r="M104" i="1"/>
  <c r="N104" i="1" s="1"/>
  <c r="O104" i="1" s="1"/>
  <c r="M45" i="1"/>
  <c r="N45" i="1" s="1"/>
  <c r="O45" i="1" s="1"/>
  <c r="M43" i="1"/>
  <c r="N43" i="1" s="1"/>
  <c r="O43" i="1" s="1"/>
  <c r="M47" i="1"/>
  <c r="N47" i="1" s="1"/>
  <c r="O47" i="1" s="1"/>
  <c r="M48" i="1"/>
  <c r="N48" i="1" s="1"/>
  <c r="O48" i="1" s="1"/>
  <c r="M50" i="1"/>
  <c r="N50" i="1" s="1"/>
  <c r="O50" i="1" s="1"/>
  <c r="M58" i="1"/>
  <c r="N58" i="1" s="1"/>
  <c r="O58" i="1" s="1"/>
  <c r="M61" i="1"/>
  <c r="N61" i="1" s="1"/>
  <c r="O61" i="1" s="1"/>
  <c r="M57" i="1"/>
  <c r="N57" i="1" s="1"/>
  <c r="O57" i="1" s="1"/>
  <c r="M51" i="1"/>
  <c r="N51" i="1" s="1"/>
  <c r="O51" i="1" s="1"/>
  <c r="M54" i="1"/>
  <c r="N54" i="1" s="1"/>
  <c r="O54" i="1" s="1"/>
  <c r="M60" i="1"/>
  <c r="N60" i="1" s="1"/>
  <c r="O60" i="1" s="1"/>
  <c r="M59" i="1"/>
  <c r="N59" i="1" s="1"/>
  <c r="O59" i="1" s="1"/>
  <c r="M116" i="1"/>
  <c r="N116" i="1" s="1"/>
  <c r="O116" i="1" s="1"/>
  <c r="M114" i="1"/>
  <c r="N114" i="1" s="1"/>
  <c r="O114" i="1" s="1"/>
  <c r="M113" i="1"/>
  <c r="N113" i="1" s="1"/>
  <c r="O113" i="1" s="1"/>
  <c r="M111" i="1"/>
  <c r="N111" i="1" s="1"/>
  <c r="O111" i="1" s="1"/>
  <c r="M102" i="1"/>
  <c r="N102" i="1" s="1"/>
  <c r="O102" i="1" s="1"/>
  <c r="M53" i="1"/>
  <c r="N53" i="1" s="1"/>
  <c r="O53" i="1" s="1"/>
  <c r="M55" i="1"/>
  <c r="N55" i="1" s="1"/>
  <c r="O55" i="1" s="1"/>
  <c r="M44" i="1"/>
  <c r="N44" i="1" s="1"/>
  <c r="O44" i="1" s="1"/>
  <c r="M76" i="1"/>
  <c r="N76" i="1" s="1"/>
  <c r="O76" i="1" s="1"/>
  <c r="M36" i="1"/>
  <c r="N36" i="1" s="1"/>
  <c r="O36" i="1" s="1"/>
  <c r="M30" i="1"/>
  <c r="N30" i="1" s="1"/>
  <c r="O30" i="1" s="1"/>
  <c r="M35" i="1"/>
  <c r="N35" i="1" s="1"/>
  <c r="O35" i="1" s="1"/>
  <c r="M32" i="1"/>
  <c r="N32" i="1" s="1"/>
  <c r="O32" i="1" s="1"/>
  <c r="M62" i="1"/>
  <c r="N62" i="1" s="1"/>
  <c r="O62" i="1" s="1"/>
  <c r="M65" i="1"/>
  <c r="N65" i="1" s="1"/>
  <c r="O65" i="1" s="1"/>
  <c r="M70" i="1"/>
  <c r="N70" i="1" s="1"/>
  <c r="O70" i="1" s="1"/>
  <c r="M74" i="1"/>
  <c r="N74" i="1" s="1"/>
  <c r="O74" i="1" s="1"/>
  <c r="M72" i="1"/>
  <c r="N72" i="1" s="1"/>
  <c r="O72" i="1" s="1"/>
  <c r="M82" i="1"/>
  <c r="N82" i="1" s="1"/>
  <c r="O82" i="1" s="1"/>
  <c r="M79" i="1"/>
  <c r="N79" i="1" s="1"/>
  <c r="O79" i="1" s="1"/>
  <c r="M88" i="1"/>
  <c r="N88" i="1" s="1"/>
  <c r="O88" i="1" s="1"/>
  <c r="M83" i="1"/>
  <c r="N83" i="1" s="1"/>
  <c r="O83" i="1" s="1"/>
  <c r="M81" i="1"/>
  <c r="N81" i="1" s="1"/>
  <c r="O81" i="1" s="1"/>
  <c r="M34" i="1"/>
  <c r="N34" i="1" s="1"/>
  <c r="O34" i="1" s="1"/>
  <c r="M122" i="1"/>
  <c r="N122" i="1" s="1"/>
  <c r="O122" i="1" s="1"/>
  <c r="M117" i="1"/>
  <c r="N117" i="1" s="1"/>
  <c r="O117" i="1" s="1"/>
  <c r="P140" i="1" l="1"/>
  <c r="H151" i="1"/>
  <c r="H144" i="1"/>
  <c r="H149" i="1"/>
  <c r="H150" i="1"/>
  <c r="H153" i="1"/>
  <c r="Q153" i="1"/>
  <c r="R153" i="1" s="1"/>
  <c r="S153" i="1" s="1"/>
  <c r="H143" i="1"/>
  <c r="H148" i="1"/>
  <c r="Q152" i="1"/>
  <c r="R152" i="1" s="1"/>
  <c r="S152" i="1" s="1"/>
  <c r="H147" i="1"/>
  <c r="H141" i="1"/>
  <c r="H152" i="1"/>
  <c r="H154" i="1"/>
  <c r="H145" i="1"/>
  <c r="Q154" i="1"/>
  <c r="R154" i="1" s="1"/>
  <c r="S154" i="1" s="1"/>
  <c r="H135" i="1"/>
  <c r="H124" i="1"/>
  <c r="H132" i="1"/>
  <c r="H136" i="1"/>
  <c r="H131" i="1"/>
  <c r="H123" i="1"/>
  <c r="H130" i="1"/>
  <c r="H126" i="1"/>
  <c r="P132" i="1"/>
  <c r="H134" i="1"/>
  <c r="H133" i="1"/>
  <c r="H140" i="1"/>
  <c r="H109" i="1"/>
  <c r="P146" i="1"/>
  <c r="H146" i="1"/>
  <c r="H138" i="1"/>
  <c r="P142" i="1"/>
  <c r="Q150" i="1" s="1"/>
  <c r="R150" i="1" s="1"/>
  <c r="S150" i="1" s="1"/>
  <c r="H142" i="1"/>
  <c r="H139" i="1"/>
  <c r="P137" i="1"/>
  <c r="H137" i="1"/>
  <c r="H36" i="1"/>
  <c r="P36" i="1"/>
  <c r="H79" i="1"/>
  <c r="P79" i="1"/>
  <c r="H59" i="1"/>
  <c r="P59" i="1"/>
  <c r="P48" i="1"/>
  <c r="H48" i="1"/>
  <c r="H37" i="1"/>
  <c r="P37" i="1"/>
  <c r="H3" i="1"/>
  <c r="P3" i="1"/>
  <c r="P29" i="1"/>
  <c r="H29" i="1"/>
  <c r="H60" i="1"/>
  <c r="P60" i="1"/>
  <c r="P47" i="1"/>
  <c r="H47" i="1"/>
  <c r="P16" i="1"/>
  <c r="H16" i="1"/>
  <c r="H14" i="1"/>
  <c r="P14" i="1"/>
  <c r="P6" i="1"/>
  <c r="H6" i="1"/>
  <c r="P20" i="1"/>
  <c r="H20" i="1"/>
  <c r="H129" i="1"/>
  <c r="P72" i="1"/>
  <c r="H72" i="1"/>
  <c r="H35" i="1"/>
  <c r="P35" i="1"/>
  <c r="H43" i="1"/>
  <c r="P43" i="1"/>
  <c r="H53" i="1"/>
  <c r="P53" i="1"/>
  <c r="P51" i="1"/>
  <c r="H51" i="1"/>
  <c r="H45" i="1"/>
  <c r="P45" i="1"/>
  <c r="H23" i="1"/>
  <c r="P23" i="1"/>
  <c r="P86" i="1"/>
  <c r="H86" i="1"/>
  <c r="P57" i="1"/>
  <c r="H57" i="1"/>
  <c r="P64" i="1"/>
  <c r="H64" i="1"/>
  <c r="H69" i="1"/>
  <c r="H39" i="1"/>
  <c r="P39" i="1"/>
  <c r="P83" i="1"/>
  <c r="H83" i="1"/>
  <c r="H61" i="1"/>
  <c r="P61" i="1"/>
  <c r="P17" i="1"/>
  <c r="H17" i="1"/>
  <c r="P15" i="1"/>
  <c r="H15" i="1"/>
  <c r="Q131" i="1"/>
  <c r="R131" i="1" s="1"/>
  <c r="S131" i="1" s="1"/>
  <c r="H106" i="1"/>
  <c r="P106" i="1"/>
  <c r="H105" i="1"/>
  <c r="P46" i="1"/>
  <c r="H46" i="1"/>
  <c r="H2" i="1"/>
  <c r="P2" i="1"/>
  <c r="P40" i="1"/>
  <c r="H40" i="1"/>
  <c r="H96" i="1"/>
  <c r="P96" i="1"/>
  <c r="P117" i="1"/>
  <c r="H117" i="1"/>
  <c r="H127" i="1"/>
  <c r="P62" i="1"/>
  <c r="H62" i="1"/>
  <c r="H88" i="1"/>
  <c r="P88" i="1"/>
  <c r="H50" i="1"/>
  <c r="P50" i="1"/>
  <c r="P22" i="1"/>
  <c r="H22" i="1"/>
  <c r="H112" i="1"/>
  <c r="P112" i="1"/>
  <c r="H26" i="1"/>
  <c r="P26" i="1"/>
  <c r="P4" i="1"/>
  <c r="H4" i="1"/>
  <c r="P42" i="1"/>
  <c r="H42" i="1"/>
  <c r="H104" i="1"/>
  <c r="P104" i="1"/>
  <c r="P90" i="1"/>
  <c r="H90" i="1"/>
  <c r="H13" i="1"/>
  <c r="P13" i="1"/>
  <c r="H85" i="1"/>
  <c r="P85" i="1"/>
  <c r="P89" i="1"/>
  <c r="H89" i="1"/>
  <c r="P8" i="1"/>
  <c r="H8" i="1"/>
  <c r="H118" i="1"/>
  <c r="P99" i="1"/>
  <c r="H99" i="1"/>
  <c r="H97" i="1"/>
  <c r="P97" i="1"/>
  <c r="Q138" i="1"/>
  <c r="R138" i="1" s="1"/>
  <c r="S138" i="1" s="1"/>
  <c r="Q140" i="1"/>
  <c r="R140" i="1" s="1"/>
  <c r="S140" i="1" s="1"/>
  <c r="Q137" i="1"/>
  <c r="R137" i="1" s="1"/>
  <c r="S137" i="1" s="1"/>
  <c r="Q139" i="1"/>
  <c r="R139" i="1" s="1"/>
  <c r="S139" i="1" s="1"/>
  <c r="Q133" i="1"/>
  <c r="R133" i="1" s="1"/>
  <c r="S133" i="1" s="1"/>
  <c r="Q142" i="1"/>
  <c r="R142" i="1" s="1"/>
  <c r="S142" i="1" s="1"/>
  <c r="P81" i="1"/>
  <c r="H81" i="1"/>
  <c r="H70" i="1"/>
  <c r="P70" i="1"/>
  <c r="P32" i="1"/>
  <c r="H32" i="1"/>
  <c r="H21" i="1"/>
  <c r="P21" i="1"/>
  <c r="P49" i="1"/>
  <c r="H49" i="1"/>
  <c r="H58" i="1"/>
  <c r="P58" i="1"/>
  <c r="H38" i="1"/>
  <c r="P38" i="1"/>
  <c r="P52" i="1"/>
  <c r="H52" i="1"/>
  <c r="P91" i="1"/>
  <c r="H91" i="1"/>
  <c r="H103" i="1"/>
  <c r="P103" i="1"/>
  <c r="P63" i="1"/>
  <c r="H63" i="1"/>
  <c r="P44" i="1"/>
  <c r="H44" i="1"/>
  <c r="P76" i="1"/>
  <c r="H76" i="1"/>
  <c r="P111" i="1"/>
  <c r="H111" i="1"/>
  <c r="H110" i="1"/>
  <c r="P110" i="1"/>
  <c r="H120" i="1"/>
  <c r="P33" i="1"/>
  <c r="H33" i="1"/>
  <c r="H87" i="1"/>
  <c r="P87" i="1"/>
  <c r="P24" i="1"/>
  <c r="H24" i="1"/>
  <c r="P101" i="1"/>
  <c r="H101" i="1"/>
  <c r="H5" i="1"/>
  <c r="P5" i="1"/>
  <c r="P122" i="1"/>
  <c r="H122" i="1"/>
  <c r="Q132" i="1"/>
  <c r="R132" i="1" s="1"/>
  <c r="S132" i="1" s="1"/>
  <c r="P66" i="1"/>
  <c r="H66" i="1"/>
  <c r="P28" i="1"/>
  <c r="H28" i="1"/>
  <c r="H27" i="1"/>
  <c r="P27" i="1"/>
  <c r="P100" i="1"/>
  <c r="H100" i="1"/>
  <c r="P115" i="1"/>
  <c r="H128" i="1"/>
  <c r="H115" i="1"/>
  <c r="H125" i="1"/>
  <c r="H121" i="1"/>
  <c r="P31" i="1"/>
  <c r="H31" i="1"/>
  <c r="H25" i="1"/>
  <c r="P25" i="1"/>
  <c r="H30" i="1"/>
  <c r="P30" i="1"/>
  <c r="H55" i="1"/>
  <c r="P55" i="1"/>
  <c r="P113" i="1"/>
  <c r="H113" i="1"/>
  <c r="H102" i="1"/>
  <c r="P102" i="1"/>
  <c r="H84" i="1"/>
  <c r="P84" i="1"/>
  <c r="H119" i="1"/>
  <c r="P98" i="1"/>
  <c r="H98" i="1"/>
  <c r="H77" i="1"/>
  <c r="P77" i="1"/>
  <c r="H68" i="1"/>
  <c r="P68" i="1"/>
  <c r="P10" i="1"/>
  <c r="H10" i="1"/>
  <c r="H7" i="1"/>
  <c r="P7" i="1"/>
  <c r="P71" i="1"/>
  <c r="H71" i="1"/>
  <c r="H65" i="1"/>
  <c r="P65" i="1"/>
  <c r="P114" i="1"/>
  <c r="H114" i="1"/>
  <c r="P54" i="1"/>
  <c r="H54" i="1"/>
  <c r="H75" i="1"/>
  <c r="P75" i="1"/>
  <c r="H78" i="1"/>
  <c r="P78" i="1"/>
  <c r="P19" i="1"/>
  <c r="H19" i="1"/>
  <c r="H93" i="1"/>
  <c r="P93" i="1"/>
  <c r="P95" i="1"/>
  <c r="H95" i="1"/>
  <c r="P12" i="1"/>
  <c r="H12" i="1"/>
  <c r="Q127" i="1"/>
  <c r="R127" i="1" s="1"/>
  <c r="S127" i="1" s="1"/>
  <c r="H82" i="1"/>
  <c r="P82" i="1"/>
  <c r="P92" i="1"/>
  <c r="H92" i="1"/>
  <c r="P108" i="1"/>
  <c r="H108" i="1"/>
  <c r="Q130" i="1"/>
  <c r="R130" i="1" s="1"/>
  <c r="S130" i="1" s="1"/>
  <c r="Q126" i="1"/>
  <c r="R126" i="1" s="1"/>
  <c r="S126" i="1" s="1"/>
  <c r="Q124" i="1"/>
  <c r="R124" i="1" s="1"/>
  <c r="S124" i="1" s="1"/>
  <c r="P41" i="1"/>
  <c r="H41" i="1"/>
  <c r="H80" i="1"/>
  <c r="P80" i="1"/>
  <c r="P56" i="1"/>
  <c r="H56" i="1"/>
  <c r="P107" i="1"/>
  <c r="H107" i="1"/>
  <c r="Q146" i="1"/>
  <c r="R146" i="1" s="1"/>
  <c r="S146" i="1" s="1"/>
  <c r="P34" i="1"/>
  <c r="H34" i="1"/>
  <c r="P11" i="1"/>
  <c r="H11" i="1"/>
  <c r="H74" i="1"/>
  <c r="P74" i="1"/>
  <c r="P116" i="1"/>
  <c r="H116" i="1"/>
  <c r="H67" i="1"/>
  <c r="P67" i="1"/>
  <c r="H73" i="1"/>
  <c r="P73" i="1"/>
  <c r="H9" i="1"/>
  <c r="P9" i="1"/>
  <c r="H18" i="1"/>
  <c r="P18" i="1"/>
  <c r="P94" i="1"/>
  <c r="H94" i="1"/>
  <c r="Q136" i="1" l="1"/>
  <c r="R136" i="1" s="1"/>
  <c r="S136" i="1" s="1"/>
  <c r="Q144" i="1"/>
  <c r="R144" i="1" s="1"/>
  <c r="S144" i="1" s="1"/>
  <c r="Q148" i="1"/>
  <c r="R148" i="1" s="1"/>
  <c r="S148" i="1" s="1"/>
  <c r="Q149" i="1"/>
  <c r="R149" i="1" s="1"/>
  <c r="S149" i="1" s="1"/>
  <c r="Q147" i="1"/>
  <c r="R147" i="1" s="1"/>
  <c r="S147" i="1" s="1"/>
  <c r="Q141" i="1"/>
  <c r="R141" i="1" s="1"/>
  <c r="S141" i="1" s="1"/>
  <c r="Q143" i="1"/>
  <c r="R143" i="1" s="1"/>
  <c r="S143" i="1" s="1"/>
  <c r="Q145" i="1"/>
  <c r="R145" i="1" s="1"/>
  <c r="S145" i="1" s="1"/>
  <c r="Q135" i="1"/>
  <c r="R135" i="1" s="1"/>
  <c r="S135" i="1" s="1"/>
  <c r="Q105" i="1"/>
  <c r="R105" i="1" s="1"/>
  <c r="S105" i="1" s="1"/>
  <c r="Q69" i="1"/>
  <c r="R69" i="1" s="1"/>
  <c r="S69" i="1" s="1"/>
  <c r="Q123" i="1"/>
  <c r="R123" i="1" s="1"/>
  <c r="S123" i="1" s="1"/>
  <c r="Q118" i="1"/>
  <c r="R118" i="1" s="1"/>
  <c r="S118" i="1" s="1"/>
  <c r="Q109" i="1"/>
  <c r="R109" i="1" s="1"/>
  <c r="S109" i="1" s="1"/>
  <c r="Q134" i="1"/>
  <c r="R134" i="1" s="1"/>
  <c r="S134" i="1" s="1"/>
  <c r="Q128" i="1"/>
  <c r="R128" i="1" s="1"/>
  <c r="S128" i="1" s="1"/>
  <c r="Q93" i="1"/>
  <c r="R93" i="1" s="1"/>
  <c r="S93" i="1" s="1"/>
  <c r="Q27" i="1"/>
  <c r="R27" i="1" s="1"/>
  <c r="S27" i="1" s="1"/>
  <c r="Q38" i="1"/>
  <c r="R38" i="1" s="1"/>
  <c r="S38" i="1" s="1"/>
  <c r="Q42" i="1"/>
  <c r="R42" i="1" s="1"/>
  <c r="S42" i="1" s="1"/>
  <c r="Q50" i="1"/>
  <c r="R50" i="1" s="1"/>
  <c r="S50" i="1" s="1"/>
  <c r="Q117" i="1"/>
  <c r="R117" i="1" s="1"/>
  <c r="S117" i="1" s="1"/>
  <c r="Q40" i="1"/>
  <c r="R40" i="1" s="1"/>
  <c r="S40" i="1" s="1"/>
  <c r="Q17" i="1"/>
  <c r="R17" i="1" s="1"/>
  <c r="S17" i="1" s="1"/>
  <c r="Q107" i="1"/>
  <c r="R107" i="1" s="1"/>
  <c r="S107" i="1" s="1"/>
  <c r="Q73" i="1"/>
  <c r="R73" i="1" s="1"/>
  <c r="S73" i="1" s="1"/>
  <c r="Q94" i="1"/>
  <c r="R94" i="1" s="1"/>
  <c r="S94" i="1" s="1"/>
  <c r="Q102" i="1"/>
  <c r="R102" i="1" s="1"/>
  <c r="S102" i="1" s="1"/>
  <c r="Q25" i="1"/>
  <c r="R25" i="1" s="1"/>
  <c r="S25" i="1" s="1"/>
  <c r="Q66" i="1"/>
  <c r="R66" i="1" s="1"/>
  <c r="S66" i="1" s="1"/>
  <c r="Q44" i="1"/>
  <c r="R44" i="1" s="1"/>
  <c r="S44" i="1" s="1"/>
  <c r="Q32" i="1"/>
  <c r="R32" i="1" s="1"/>
  <c r="S32" i="1" s="1"/>
  <c r="Q99" i="1"/>
  <c r="R99" i="1" s="1"/>
  <c r="S99" i="1" s="1"/>
  <c r="Q13" i="1"/>
  <c r="R13" i="1" s="1"/>
  <c r="S13" i="1" s="1"/>
  <c r="Q2" i="1"/>
  <c r="R2" i="1" s="1"/>
  <c r="S2" i="1" s="1"/>
  <c r="Q61" i="1"/>
  <c r="R61" i="1" s="1"/>
  <c r="S61" i="1" s="1"/>
  <c r="Q64" i="1"/>
  <c r="R64" i="1" s="1"/>
  <c r="S64" i="1" s="1"/>
  <c r="Q72" i="1"/>
  <c r="R72" i="1" s="1"/>
  <c r="S72" i="1" s="1"/>
  <c r="Q11" i="1"/>
  <c r="R11" i="1" s="1"/>
  <c r="S11" i="1" s="1"/>
  <c r="Q56" i="1"/>
  <c r="R56" i="1" s="1"/>
  <c r="S56" i="1" s="1"/>
  <c r="Q54" i="1"/>
  <c r="R54" i="1" s="1"/>
  <c r="S54" i="1" s="1"/>
  <c r="Q18" i="1"/>
  <c r="R18" i="1" s="1"/>
  <c r="S18" i="1" s="1"/>
  <c r="Q67" i="1"/>
  <c r="R67" i="1" s="1"/>
  <c r="S67" i="1" s="1"/>
  <c r="Q80" i="1"/>
  <c r="R80" i="1" s="1"/>
  <c r="S80" i="1" s="1"/>
  <c r="Q7" i="1"/>
  <c r="R7" i="1" s="1"/>
  <c r="S7" i="1" s="1"/>
  <c r="Q77" i="1"/>
  <c r="R77" i="1" s="1"/>
  <c r="S77" i="1" s="1"/>
  <c r="Q24" i="1"/>
  <c r="R24" i="1" s="1"/>
  <c r="S24" i="1" s="1"/>
  <c r="Q110" i="1"/>
  <c r="R110" i="1" s="1"/>
  <c r="S110" i="1" s="1"/>
  <c r="Q58" i="1"/>
  <c r="R58" i="1" s="1"/>
  <c r="S58" i="1" s="1"/>
  <c r="Q4" i="1"/>
  <c r="R4" i="1" s="1"/>
  <c r="S4" i="1" s="1"/>
  <c r="Q88" i="1"/>
  <c r="R88" i="1" s="1"/>
  <c r="S88" i="1" s="1"/>
  <c r="Q45" i="1"/>
  <c r="R45" i="1" s="1"/>
  <c r="S45" i="1" s="1"/>
  <c r="Q16" i="1"/>
  <c r="R16" i="1" s="1"/>
  <c r="S16" i="1" s="1"/>
  <c r="Q29" i="1"/>
  <c r="R29" i="1" s="1"/>
  <c r="S29" i="1" s="1"/>
  <c r="Q48" i="1"/>
  <c r="R48" i="1" s="1"/>
  <c r="S48" i="1" s="1"/>
  <c r="Q19" i="1"/>
  <c r="R19" i="1" s="1"/>
  <c r="S19" i="1" s="1"/>
  <c r="Q114" i="1"/>
  <c r="R114" i="1" s="1"/>
  <c r="S114" i="1" s="1"/>
  <c r="Q115" i="1"/>
  <c r="R115" i="1" s="1"/>
  <c r="S115" i="1" s="1"/>
  <c r="Q119" i="1"/>
  <c r="R119" i="1" s="1"/>
  <c r="S119" i="1" s="1"/>
  <c r="Q125" i="1"/>
  <c r="R125" i="1" s="1"/>
  <c r="S125" i="1" s="1"/>
  <c r="Q129" i="1"/>
  <c r="R129" i="1" s="1"/>
  <c r="S129" i="1" s="1"/>
  <c r="Q121" i="1"/>
  <c r="R121" i="1" s="1"/>
  <c r="S121" i="1" s="1"/>
  <c r="Q120" i="1"/>
  <c r="R120" i="1" s="1"/>
  <c r="S120" i="1" s="1"/>
  <c r="Q5" i="1"/>
  <c r="R5" i="1" s="1"/>
  <c r="S5" i="1" s="1"/>
  <c r="Q87" i="1"/>
  <c r="R87" i="1" s="1"/>
  <c r="S87" i="1" s="1"/>
  <c r="Q70" i="1"/>
  <c r="R70" i="1" s="1"/>
  <c r="S70" i="1" s="1"/>
  <c r="Q57" i="1"/>
  <c r="R57" i="1" s="1"/>
  <c r="S57" i="1" s="1"/>
  <c r="Q59" i="1"/>
  <c r="R59" i="1" s="1"/>
  <c r="S59" i="1" s="1"/>
  <c r="Q78" i="1"/>
  <c r="R78" i="1" s="1"/>
  <c r="S78" i="1" s="1"/>
  <c r="Q65" i="1"/>
  <c r="R65" i="1" s="1"/>
  <c r="S65" i="1" s="1"/>
  <c r="Q113" i="1"/>
  <c r="R113" i="1" s="1"/>
  <c r="S113" i="1" s="1"/>
  <c r="Q103" i="1"/>
  <c r="R103" i="1" s="1"/>
  <c r="S103" i="1" s="1"/>
  <c r="Q8" i="1"/>
  <c r="R8" i="1" s="1"/>
  <c r="S8" i="1" s="1"/>
  <c r="Q90" i="1"/>
  <c r="R90" i="1" s="1"/>
  <c r="S90" i="1" s="1"/>
  <c r="Q46" i="1"/>
  <c r="R46" i="1" s="1"/>
  <c r="S46" i="1" s="1"/>
  <c r="Q83" i="1"/>
  <c r="R83" i="1" s="1"/>
  <c r="S83" i="1" s="1"/>
  <c r="Q43" i="1"/>
  <c r="R43" i="1" s="1"/>
  <c r="S43" i="1" s="1"/>
  <c r="Q20" i="1"/>
  <c r="R20" i="1" s="1"/>
  <c r="S20" i="1" s="1"/>
  <c r="Q47" i="1"/>
  <c r="R47" i="1" s="1"/>
  <c r="S47" i="1" s="1"/>
  <c r="Q36" i="1"/>
  <c r="R36" i="1" s="1"/>
  <c r="S36" i="1" s="1"/>
  <c r="Q108" i="1"/>
  <c r="R108" i="1" s="1"/>
  <c r="S108" i="1" s="1"/>
  <c r="Q34" i="1"/>
  <c r="R34" i="1" s="1"/>
  <c r="S34" i="1" s="1"/>
  <c r="Q116" i="1"/>
  <c r="R116" i="1" s="1"/>
  <c r="S116" i="1" s="1"/>
  <c r="Q41" i="1"/>
  <c r="R41" i="1" s="1"/>
  <c r="S41" i="1" s="1"/>
  <c r="Q92" i="1"/>
  <c r="R92" i="1" s="1"/>
  <c r="S92" i="1" s="1"/>
  <c r="Q12" i="1"/>
  <c r="R12" i="1" s="1"/>
  <c r="S12" i="1" s="1"/>
  <c r="Q10" i="1"/>
  <c r="R10" i="1" s="1"/>
  <c r="S10" i="1" s="1"/>
  <c r="Q98" i="1"/>
  <c r="R98" i="1" s="1"/>
  <c r="S98" i="1" s="1"/>
  <c r="Q55" i="1"/>
  <c r="R55" i="1" s="1"/>
  <c r="S55" i="1" s="1"/>
  <c r="Q100" i="1"/>
  <c r="R100" i="1" s="1"/>
  <c r="S100" i="1" s="1"/>
  <c r="Q122" i="1"/>
  <c r="R122" i="1" s="1"/>
  <c r="S122" i="1" s="1"/>
  <c r="Q111" i="1"/>
  <c r="R111" i="1" s="1"/>
  <c r="S111" i="1" s="1"/>
  <c r="Q63" i="1"/>
  <c r="R63" i="1" s="1"/>
  <c r="S63" i="1" s="1"/>
  <c r="Q49" i="1"/>
  <c r="R49" i="1" s="1"/>
  <c r="S49" i="1" s="1"/>
  <c r="Q104" i="1"/>
  <c r="R104" i="1" s="1"/>
  <c r="S104" i="1" s="1"/>
  <c r="Q26" i="1"/>
  <c r="R26" i="1" s="1"/>
  <c r="S26" i="1" s="1"/>
  <c r="Q62" i="1"/>
  <c r="R62" i="1" s="1"/>
  <c r="S62" i="1" s="1"/>
  <c r="Q96" i="1"/>
  <c r="R96" i="1" s="1"/>
  <c r="S96" i="1" s="1"/>
  <c r="Q39" i="1"/>
  <c r="R39" i="1" s="1"/>
  <c r="S39" i="1" s="1"/>
  <c r="Q86" i="1"/>
  <c r="R86" i="1" s="1"/>
  <c r="S86" i="1" s="1"/>
  <c r="Q51" i="1"/>
  <c r="R51" i="1" s="1"/>
  <c r="S51" i="1" s="1"/>
  <c r="Q60" i="1"/>
  <c r="R60" i="1" s="1"/>
  <c r="S60" i="1" s="1"/>
  <c r="Q3" i="1"/>
  <c r="R3" i="1" s="1"/>
  <c r="S3" i="1" s="1"/>
  <c r="Q79" i="1"/>
  <c r="R79" i="1" s="1"/>
  <c r="S79" i="1" s="1"/>
  <c r="Q9" i="1"/>
  <c r="R9" i="1" s="1"/>
  <c r="S9" i="1" s="1"/>
  <c r="Q74" i="1"/>
  <c r="R74" i="1" s="1"/>
  <c r="S74" i="1" s="1"/>
  <c r="Q82" i="1"/>
  <c r="R82" i="1" s="1"/>
  <c r="S82" i="1" s="1"/>
  <c r="Q75" i="1"/>
  <c r="R75" i="1" s="1"/>
  <c r="S75" i="1" s="1"/>
  <c r="Q68" i="1"/>
  <c r="R68" i="1" s="1"/>
  <c r="S68" i="1" s="1"/>
  <c r="Q31" i="1"/>
  <c r="R31" i="1" s="1"/>
  <c r="S31" i="1" s="1"/>
  <c r="Q101" i="1"/>
  <c r="R101" i="1" s="1"/>
  <c r="S101" i="1" s="1"/>
  <c r="Q33" i="1"/>
  <c r="R33" i="1" s="1"/>
  <c r="S33" i="1" s="1"/>
  <c r="Q21" i="1"/>
  <c r="R21" i="1" s="1"/>
  <c r="S21" i="1" s="1"/>
  <c r="Q81" i="1"/>
  <c r="R81" i="1" s="1"/>
  <c r="S81" i="1" s="1"/>
  <c r="Q97" i="1"/>
  <c r="R97" i="1" s="1"/>
  <c r="S97" i="1" s="1"/>
  <c r="Q89" i="1"/>
  <c r="R89" i="1" s="1"/>
  <c r="S89" i="1" s="1"/>
  <c r="Q106" i="1"/>
  <c r="R106" i="1" s="1"/>
  <c r="S106" i="1" s="1"/>
  <c r="Q15" i="1"/>
  <c r="R15" i="1" s="1"/>
  <c r="S15" i="1" s="1"/>
  <c r="Q23" i="1"/>
  <c r="R23" i="1" s="1"/>
  <c r="S23" i="1" s="1"/>
  <c r="Q53" i="1"/>
  <c r="R53" i="1" s="1"/>
  <c r="S53" i="1" s="1"/>
  <c r="Q35" i="1"/>
  <c r="R35" i="1" s="1"/>
  <c r="S35" i="1" s="1"/>
  <c r="Q6" i="1"/>
  <c r="R6" i="1" s="1"/>
  <c r="S6" i="1" s="1"/>
  <c r="Q95" i="1"/>
  <c r="R95" i="1" s="1"/>
  <c r="S95" i="1" s="1"/>
  <c r="Q71" i="1"/>
  <c r="R71" i="1" s="1"/>
  <c r="S71" i="1" s="1"/>
  <c r="Q84" i="1"/>
  <c r="R84" i="1" s="1"/>
  <c r="S84" i="1" s="1"/>
  <c r="Q30" i="1"/>
  <c r="R30" i="1" s="1"/>
  <c r="S30" i="1" s="1"/>
  <c r="Q28" i="1"/>
  <c r="R28" i="1" s="1"/>
  <c r="S28" i="1" s="1"/>
  <c r="Q76" i="1"/>
  <c r="R76" i="1" s="1"/>
  <c r="S76" i="1" s="1"/>
  <c r="Q91" i="1"/>
  <c r="R91" i="1" s="1"/>
  <c r="S91" i="1" s="1"/>
  <c r="Q52" i="1"/>
  <c r="R52" i="1" s="1"/>
  <c r="S52" i="1" s="1"/>
  <c r="Q85" i="1"/>
  <c r="R85" i="1" s="1"/>
  <c r="S85" i="1" s="1"/>
  <c r="Q112" i="1"/>
  <c r="R112" i="1" s="1"/>
  <c r="S112" i="1" s="1"/>
  <c r="Q22" i="1"/>
  <c r="R22" i="1" s="1"/>
  <c r="S22" i="1" s="1"/>
  <c r="Q14" i="1"/>
  <c r="R14" i="1" s="1"/>
  <c r="S14" i="1" s="1"/>
  <c r="Q37" i="1"/>
  <c r="R37" i="1" s="1"/>
  <c r="S37" i="1" s="1"/>
</calcChain>
</file>

<file path=xl/sharedStrings.xml><?xml version="1.0" encoding="utf-8"?>
<sst xmlns="http://schemas.openxmlformats.org/spreadsheetml/2006/main" count="727" uniqueCount="378">
  <si>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</si>
  <si>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</si>
  <si>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</si>
  <si>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</si>
  <si>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</si>
  <si>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</si>
  <si>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</si>
  <si>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</si>
  <si>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</si>
  <si>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</si>
  <si>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</si>
  <si>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</si>
  <si>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</si>
  <si>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</si>
  <si>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</si>
  <si>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</si>
  <si>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</si>
  <si>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</si>
  <si>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</si>
  <si>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Our Mantra          </t>
  </si>
  <si>
    <t>Murray Bridge</t>
  </si>
  <si>
    <t xml:space="preserve">Exalted Craftsman   </t>
  </si>
  <si>
    <t xml:space="preserve">Exalted Kanga       </t>
  </si>
  <si>
    <t xml:space="preserve">Quickcraft          </t>
  </si>
  <si>
    <t xml:space="preserve">Sweet Kaiser        </t>
  </si>
  <si>
    <t xml:space="preserve">The Big Cheese      </t>
  </si>
  <si>
    <t xml:space="preserve">Red Raider          </t>
  </si>
  <si>
    <t xml:space="preserve">Devils Edge         </t>
  </si>
  <si>
    <t xml:space="preserve">Meli Melo           </t>
  </si>
  <si>
    <t xml:space="preserve">Power Of Words      </t>
  </si>
  <si>
    <t xml:space="preserve">Red Jian            </t>
  </si>
  <si>
    <t xml:space="preserve">Lady Conquistador   </t>
  </si>
  <si>
    <t xml:space="preserve">Sasko               </t>
  </si>
  <si>
    <t xml:space="preserve">King Arthur         </t>
  </si>
  <si>
    <t>Ipswich</t>
  </si>
  <si>
    <t xml:space="preserve">Kuiper              </t>
  </si>
  <si>
    <t xml:space="preserve">Sir Rotheway        </t>
  </si>
  <si>
    <t xml:space="preserve">Velleity            </t>
  </si>
  <si>
    <t xml:space="preserve">Granville Island    </t>
  </si>
  <si>
    <t xml:space="preserve">Thought Process     </t>
  </si>
  <si>
    <t xml:space="preserve">Jardine             </t>
  </si>
  <si>
    <t xml:space="preserve">Tizabee             </t>
  </si>
  <si>
    <t xml:space="preserve">Alma Bubbles        </t>
  </si>
  <si>
    <t xml:space="preserve">Andante             </t>
  </si>
  <si>
    <t xml:space="preserve">Gothic Romance      </t>
  </si>
  <si>
    <t xml:space="preserve">Kemsrey             </t>
  </si>
  <si>
    <t>Sandown</t>
  </si>
  <si>
    <t xml:space="preserve">Choysa              </t>
  </si>
  <si>
    <t xml:space="preserve">Our Yangtze         </t>
  </si>
  <si>
    <t xml:space="preserve">Weave               </t>
  </si>
  <si>
    <t xml:space="preserve">Hegemon             </t>
  </si>
  <si>
    <t xml:space="preserve">Sommernachtstraum   </t>
  </si>
  <si>
    <t xml:space="preserve">Jumpity             </t>
  </si>
  <si>
    <t xml:space="preserve">Evolo               </t>
  </si>
  <si>
    <t xml:space="preserve">Noble Thought       </t>
  </si>
  <si>
    <t xml:space="preserve">Perfect Witness     </t>
  </si>
  <si>
    <t xml:space="preserve">Warrior One         </t>
  </si>
  <si>
    <t xml:space="preserve">Lady Eighty Eight   </t>
  </si>
  <si>
    <t xml:space="preserve">Cambridge Don       </t>
  </si>
  <si>
    <t xml:space="preserve">Cedar Rapids        </t>
  </si>
  <si>
    <t xml:space="preserve">My Blue Thunder     </t>
  </si>
  <si>
    <t xml:space="preserve">Mista Boss          </t>
  </si>
  <si>
    <t xml:space="preserve">Experimentation     </t>
  </si>
  <si>
    <t xml:space="preserve">Battistoni          </t>
  </si>
  <si>
    <t xml:space="preserve">Jaclyn              </t>
  </si>
  <si>
    <t xml:space="preserve">Fabulous Flipper    </t>
  </si>
  <si>
    <t xml:space="preserve">Exalted Gold        </t>
  </si>
  <si>
    <t xml:space="preserve">Extreme Thrill      </t>
  </si>
  <si>
    <t xml:space="preserve">Anamnesis           </t>
  </si>
  <si>
    <t xml:space="preserve">Crystal Moment      </t>
  </si>
  <si>
    <t xml:space="preserve">Equidant            </t>
  </si>
  <si>
    <t xml:space="preserve">Jaws And Mine       </t>
  </si>
  <si>
    <t xml:space="preserve">Hectopascal         </t>
  </si>
  <si>
    <t xml:space="preserve">That Rings A Bell   </t>
  </si>
  <si>
    <t xml:space="preserve">Famelist            </t>
  </si>
  <si>
    <t xml:space="preserve">Sharpness           </t>
  </si>
  <si>
    <t xml:space="preserve">Ruby Sea            </t>
  </si>
  <si>
    <t xml:space="preserve">Ardra Storm         </t>
  </si>
  <si>
    <t xml:space="preserve">Embrace The Date    </t>
  </si>
  <si>
    <t xml:space="preserve">Brimarvi Equiada    </t>
  </si>
  <si>
    <t xml:space="preserve">Global Icon         </t>
  </si>
  <si>
    <t xml:space="preserve">Lifes Reward        </t>
  </si>
  <si>
    <t xml:space="preserve">Military Forces     </t>
  </si>
  <si>
    <t xml:space="preserve">Jackpot Johnny      </t>
  </si>
  <si>
    <t xml:space="preserve">Kidding Yaself      </t>
  </si>
  <si>
    <t xml:space="preserve">Azzuro Bianco       </t>
  </si>
  <si>
    <t xml:space="preserve">On Appro            </t>
  </si>
  <si>
    <t xml:space="preserve">Amative             </t>
  </si>
  <si>
    <t xml:space="preserve">Our Prospect        </t>
  </si>
  <si>
    <t>Randwick</t>
  </si>
  <si>
    <t xml:space="preserve">Revenire            </t>
  </si>
  <si>
    <t xml:space="preserve">Leogang             </t>
  </si>
  <si>
    <t xml:space="preserve">Mad For Art         </t>
  </si>
  <si>
    <t xml:space="preserve">Mossman Gorge       </t>
  </si>
  <si>
    <t xml:space="preserve">Warranty            </t>
  </si>
  <si>
    <t xml:space="preserve">Excelling           </t>
  </si>
  <si>
    <t xml:space="preserve">Royal Phoenix       </t>
  </si>
  <si>
    <t xml:space="preserve">Sedition            </t>
  </si>
  <si>
    <t xml:space="preserve">Sei Stella          </t>
  </si>
  <si>
    <t xml:space="preserve">Le Boss             </t>
  </si>
  <si>
    <t xml:space="preserve">Manhattan Arch      </t>
  </si>
  <si>
    <t xml:space="preserve">Cab Fair            </t>
  </si>
  <si>
    <t xml:space="preserve">Exasperate          </t>
  </si>
  <si>
    <t xml:space="preserve">Filbert Way         </t>
  </si>
  <si>
    <t xml:space="preserve">Connery             </t>
  </si>
  <si>
    <t xml:space="preserve">Crystal Kingdom     </t>
  </si>
  <si>
    <t xml:space="preserve">Eramosa             </t>
  </si>
  <si>
    <t xml:space="preserve">No Fairy            </t>
  </si>
  <si>
    <t xml:space="preserve">The Sledgehammer    </t>
  </si>
  <si>
    <t xml:space="preserve">Rayaheen            </t>
  </si>
  <si>
    <t xml:space="preserve">Union Dues          </t>
  </si>
  <si>
    <t xml:space="preserve">Tivoli Street       </t>
  </si>
  <si>
    <t xml:space="preserve">Thunder Rocker      </t>
  </si>
  <si>
    <t xml:space="preserve">Il Riccio           </t>
  </si>
  <si>
    <t xml:space="preserve">Aanvoerder          </t>
  </si>
  <si>
    <t xml:space="preserve">Miss Arabella       </t>
  </si>
  <si>
    <t xml:space="preserve">Skyscraper          </t>
  </si>
  <si>
    <t xml:space="preserve">So Invincible       </t>
  </si>
  <si>
    <t xml:space="preserve">Arrestar            </t>
  </si>
  <si>
    <t xml:space="preserve">Auerbach            </t>
  </si>
  <si>
    <t xml:space="preserve">Jimibramz           </t>
  </si>
  <si>
    <t xml:space="preserve">Sonador Fire        </t>
  </si>
  <si>
    <t xml:space="preserve">Haylee Prince       </t>
  </si>
  <si>
    <t xml:space="preserve">Mr Opurrtunist      </t>
  </si>
  <si>
    <t xml:space="preserve">Aadelad             </t>
  </si>
  <si>
    <t xml:space="preserve">Mlady               </t>
  </si>
  <si>
    <t xml:space="preserve">Shark Mirage        </t>
  </si>
  <si>
    <t xml:space="preserve">Exalted Honey       </t>
  </si>
  <si>
    <t xml:space="preserve">Mighty Mick         </t>
  </si>
  <si>
    <t xml:space="preserve">Call Me Penny       </t>
  </si>
  <si>
    <t xml:space="preserve">Sparkling Currency  </t>
  </si>
  <si>
    <t xml:space="preserve">Blazing Cheers      </t>
  </si>
  <si>
    <t xml:space="preserve">Miss Ponderosa      </t>
  </si>
  <si>
    <t xml:space="preserve">Mister Flyn         </t>
  </si>
  <si>
    <t xml:space="preserve">Deeks               </t>
  </si>
  <si>
    <t xml:space="preserve">Social Lane         </t>
  </si>
  <si>
    <t xml:space="preserve">Xanders Porsha      </t>
  </si>
  <si>
    <t xml:space="preserve">Bon Equus           </t>
  </si>
  <si>
    <t xml:space="preserve">Hoof Hustler        </t>
  </si>
  <si>
    <t xml:space="preserve">Only Tiger          </t>
  </si>
  <si>
    <t xml:space="preserve">Terwilliker         </t>
  </si>
  <si>
    <t xml:space="preserve">Jagger              </t>
  </si>
  <si>
    <t xml:space="preserve">Red Dream           </t>
  </si>
  <si>
    <t xml:space="preserve">Spare Ticket        </t>
  </si>
  <si>
    <t xml:space="preserve">Eden Road           </t>
  </si>
  <si>
    <t xml:space="preserve">Naval Warfare       </t>
  </si>
  <si>
    <t xml:space="preserve">Pow Wow             </t>
  </si>
  <si>
    <t xml:space="preserve">Big Hammer          </t>
  </si>
  <si>
    <t xml:space="preserve">Romanesque          </t>
  </si>
  <si>
    <t xml:space="preserve">Unrealistic         </t>
  </si>
  <si>
    <t xml:space="preserve">Amerock             </t>
  </si>
  <si>
    <t xml:space="preserve">Seattle Park        </t>
  </si>
  <si>
    <t xml:space="preserve">Bringit             </t>
  </si>
  <si>
    <t xml:space="preserve">Manny               </t>
  </si>
  <si>
    <t xml:space="preserve">Downloading         </t>
  </si>
  <si>
    <t xml:space="preserve">Ocean City          </t>
  </si>
  <si>
    <t xml:space="preserve">Truculent           </t>
  </si>
  <si>
    <t xml:space="preserve">Redex               </t>
  </si>
  <si>
    <t xml:space="preserve">Set Wait            </t>
  </si>
  <si>
    <t xml:space="preserve">Calligrapher        </t>
  </si>
  <si>
    <t xml:space="preserve">Dansez              </t>
  </si>
  <si>
    <t xml:space="preserve">Hollydeen           </t>
  </si>
  <si>
    <t xml:space="preserve">Invincible Storm    </t>
  </si>
  <si>
    <t xml:space="preserve">Incomparable        </t>
  </si>
  <si>
    <t xml:space="preserve">Fortify             </t>
  </si>
  <si>
    <t xml:space="preserve">Bungalally Belle    </t>
  </si>
  <si>
    <t xml:space="preserve">Regal Eagle         </t>
  </si>
  <si>
    <t xml:space="preserve">Rug Rat             </t>
  </si>
  <si>
    <t xml:space="preserve">Lets Tango          </t>
  </si>
  <si>
    <t xml:space="preserve">Ballista            </t>
  </si>
  <si>
    <t xml:space="preserve">Hurricane Sonny     </t>
  </si>
  <si>
    <t xml:space="preserve">Hattan Man          </t>
  </si>
  <si>
    <t xml:space="preserve">Mint Collector      </t>
  </si>
  <si>
    <t xml:space="preserve">Night Queen         </t>
  </si>
  <si>
    <t xml:space="preserve">Tambang Besi        </t>
  </si>
  <si>
    <t xml:space="preserve">Roan Cheval         </t>
  </si>
  <si>
    <t xml:space="preserve">Goldphon            </t>
  </si>
  <si>
    <t xml:space="preserve">Just Mak            </t>
  </si>
  <si>
    <t xml:space="preserve">Dubaiinstyle        </t>
  </si>
  <si>
    <t xml:space="preserve">Multifacets         </t>
  </si>
  <si>
    <t xml:space="preserve">Bezel               </t>
  </si>
  <si>
    <t xml:space="preserve">Seaway              </t>
  </si>
  <si>
    <t xml:space="preserve">Almighty Crown      </t>
  </si>
  <si>
    <t xml:space="preserve">Reiby Rampart       </t>
  </si>
  <si>
    <t xml:space="preserve">Mandalong Kiss      </t>
  </si>
  <si>
    <t>Ascot</t>
  </si>
  <si>
    <t xml:space="preserve">Montagna            </t>
  </si>
  <si>
    <t xml:space="preserve">Black For Me        </t>
  </si>
  <si>
    <t xml:space="preserve">Vain Moon           </t>
  </si>
  <si>
    <t xml:space="preserve">Im Silk             </t>
  </si>
  <si>
    <t xml:space="preserve">Say It Out Loud     </t>
  </si>
  <si>
    <t xml:space="preserve">Satiric             </t>
  </si>
  <si>
    <t xml:space="preserve">Can He Hussel       </t>
  </si>
  <si>
    <t xml:space="preserve">Country Fox         </t>
  </si>
  <si>
    <t xml:space="preserve">Danish Gem          </t>
  </si>
  <si>
    <t xml:space="preserve">Unending            </t>
  </si>
  <si>
    <t xml:space="preserve">Under The Sombrero  </t>
  </si>
  <si>
    <t xml:space="preserve">Sky Lake            </t>
  </si>
  <si>
    <t xml:space="preserve">Extreme Bliss       </t>
  </si>
  <si>
    <t xml:space="preserve">Platinum Angel      </t>
  </si>
  <si>
    <t xml:space="preserve">Dental              </t>
  </si>
  <si>
    <t xml:space="preserve">Moana Jewel         </t>
  </si>
  <si>
    <t xml:space="preserve">Unscopeable         </t>
  </si>
  <si>
    <t xml:space="preserve">Esposito Gold       </t>
  </si>
  <si>
    <t xml:space="preserve">Hard Faith          </t>
  </si>
  <si>
    <t xml:space="preserve">Social Secret       </t>
  </si>
  <si>
    <t xml:space="preserve">Jackpot             </t>
  </si>
  <si>
    <t xml:space="preserve">Night Attire        </t>
  </si>
  <si>
    <t xml:space="preserve">Rideonabigjetplane  </t>
  </si>
  <si>
    <t xml:space="preserve">Zumikon             </t>
  </si>
  <si>
    <t xml:space="preserve">Five Stud Poker     </t>
  </si>
  <si>
    <t xml:space="preserve">District            </t>
  </si>
  <si>
    <t xml:space="preserve">Exceed All Odds     </t>
  </si>
  <si>
    <t xml:space="preserve">Stormy Grey         </t>
  </si>
  <si>
    <t xml:space="preserve">Solarcraft          </t>
  </si>
  <si>
    <t xml:space="preserve">Fell From Heaven    </t>
  </si>
  <si>
    <t xml:space="preserve">Best Dance Yet      </t>
  </si>
  <si>
    <t xml:space="preserve">Scarlett Hussie     </t>
  </si>
  <si>
    <t xml:space="preserve">Spy Decoder         </t>
  </si>
  <si>
    <t xml:space="preserve">Nicoise             </t>
  </si>
  <si>
    <t xml:space="preserve">Zaaladd             </t>
  </si>
  <si>
    <t xml:space="preserve">De Jorvik           </t>
  </si>
  <si>
    <t xml:space="preserve">Going Gaga          </t>
  </si>
  <si>
    <t xml:space="preserve">Palmera Lad         </t>
  </si>
  <si>
    <t xml:space="preserve">Rockarral           </t>
  </si>
  <si>
    <t xml:space="preserve">Hasta La Red        </t>
  </si>
  <si>
    <t xml:space="preserve">Itz A Bullet        </t>
  </si>
  <si>
    <t xml:space="preserve">Light The Waves     </t>
  </si>
  <si>
    <t xml:space="preserve">Quedoutes           </t>
  </si>
  <si>
    <t xml:space="preserve">Sagano              </t>
  </si>
  <si>
    <t xml:space="preserve">Fibbers             </t>
  </si>
  <si>
    <t xml:space="preserve">Dapper After Dark   </t>
  </si>
  <si>
    <t xml:space="preserve">Downunder Prince    </t>
  </si>
  <si>
    <t xml:space="preserve">Virgilio            </t>
  </si>
  <si>
    <t xml:space="preserve">Poets Advocate      </t>
  </si>
  <si>
    <t xml:space="preserve">Vigilance           </t>
  </si>
  <si>
    <t xml:space="preserve">Thaad               </t>
  </si>
  <si>
    <t xml:space="preserve">Bravissimo          </t>
  </si>
  <si>
    <t xml:space="preserve">No Interest         </t>
  </si>
  <si>
    <t xml:space="preserve">Awoke               </t>
  </si>
  <si>
    <t xml:space="preserve">Schubert            </t>
  </si>
  <si>
    <t xml:space="preserve">Campaign            </t>
  </si>
  <si>
    <t xml:space="preserve">Lay Down The Law    </t>
  </si>
  <si>
    <t xml:space="preserve">Star Shaft          </t>
  </si>
  <si>
    <t xml:space="preserve">Bold Victory        </t>
  </si>
  <si>
    <t xml:space="preserve">Black Smuggler      </t>
  </si>
  <si>
    <t xml:space="preserve">Cyberpunk           </t>
  </si>
  <si>
    <t xml:space="preserve">Yeah Bravo          </t>
  </si>
  <si>
    <t xml:space="preserve">Absolute Magic      </t>
  </si>
  <si>
    <t xml:space="preserve">Patchirac           </t>
  </si>
  <si>
    <t xml:space="preserve">Regal Rogue         </t>
  </si>
  <si>
    <t xml:space="preserve">Vermont Lady        </t>
  </si>
  <si>
    <t xml:space="preserve">Booma Lacka         </t>
  </si>
  <si>
    <t xml:space="preserve">Scoreline           </t>
  </si>
  <si>
    <t xml:space="preserve">Echoes In Time      </t>
  </si>
  <si>
    <t xml:space="preserve">Vonconi             </t>
  </si>
  <si>
    <t xml:space="preserve">Reincarnate         </t>
  </si>
  <si>
    <t xml:space="preserve">Galaxy Raider       </t>
  </si>
  <si>
    <t xml:space="preserve">Tigidig Tigidig     </t>
  </si>
  <si>
    <t xml:space="preserve">Midas Man           </t>
  </si>
  <si>
    <t xml:space="preserve">Vantaggio           </t>
  </si>
  <si>
    <t xml:space="preserve">What A Shock        </t>
  </si>
  <si>
    <t xml:space="preserve">Dont Get Excited    </t>
  </si>
  <si>
    <t xml:space="preserve">Buena Veloz         </t>
  </si>
  <si>
    <t xml:space="preserve">Dunlap              </t>
  </si>
  <si>
    <t xml:space="preserve">Makatiti            </t>
  </si>
  <si>
    <t xml:space="preserve">Jesta Dreama        </t>
  </si>
  <si>
    <t xml:space="preserve">Call The Captain    </t>
  </si>
  <si>
    <t xml:space="preserve">Pleased             </t>
  </si>
  <si>
    <t xml:space="preserve">Whos Your Daddy     </t>
  </si>
  <si>
    <t xml:space="preserve">Anzio               </t>
  </si>
  <si>
    <t xml:space="preserve">Cashinko            </t>
  </si>
  <si>
    <t xml:space="preserve">Lucky Jackson       </t>
  </si>
  <si>
    <t xml:space="preserve">Sweet Adaline       </t>
  </si>
  <si>
    <t xml:space="preserve">Sidero Star         </t>
  </si>
  <si>
    <t xml:space="preserve">Gypsy Miss          </t>
  </si>
  <si>
    <t xml:space="preserve">Impulse Diavolo     </t>
  </si>
  <si>
    <t xml:space="preserve">Beau Rivage         </t>
  </si>
  <si>
    <t xml:space="preserve">Spanish Halo        </t>
  </si>
  <si>
    <t xml:space="preserve">Love Club           </t>
  </si>
  <si>
    <t xml:space="preserve">Freedom Road        </t>
  </si>
  <si>
    <t xml:space="preserve">Raheeba             </t>
  </si>
  <si>
    <t xml:space="preserve">Dr Dependable       </t>
  </si>
  <si>
    <t xml:space="preserve">Silent Ice          </t>
  </si>
  <si>
    <t xml:space="preserve">Borris In Ossory    </t>
  </si>
  <si>
    <t xml:space="preserve">Force Of Three      </t>
  </si>
  <si>
    <t xml:space="preserve">Sanima Star         </t>
  </si>
  <si>
    <t xml:space="preserve">Big Call            </t>
  </si>
  <si>
    <t xml:space="preserve">Wish List           </t>
  </si>
  <si>
    <t xml:space="preserve">Realise Potential   </t>
  </si>
  <si>
    <t xml:space="preserve">Ever So Natural     </t>
  </si>
  <si>
    <t xml:space="preserve">I Am Poppy          </t>
  </si>
  <si>
    <t xml:space="preserve">Zafina              </t>
  </si>
  <si>
    <t xml:space="preserve">Palladian           </t>
  </si>
  <si>
    <t xml:space="preserve">Nines Enough        </t>
  </si>
  <si>
    <t xml:space="preserve">Eccellere           </t>
  </si>
  <si>
    <t xml:space="preserve">How Sweet It Is     </t>
  </si>
  <si>
    <t xml:space="preserve">Oscars Choice       </t>
  </si>
  <si>
    <t xml:space="preserve">Dont Fuss           </t>
  </si>
  <si>
    <t xml:space="preserve">Southern Tern       </t>
  </si>
  <si>
    <t xml:space="preserve">Lucky Roar          </t>
  </si>
  <si>
    <t xml:space="preserve">You Watching Me     </t>
  </si>
  <si>
    <t xml:space="preserve">Faerie Whisper      </t>
  </si>
  <si>
    <t xml:space="preserve">Forceful            </t>
  </si>
  <si>
    <t xml:space="preserve">Guns Of Navarone    </t>
  </si>
  <si>
    <t xml:space="preserve">Miss Swindle        </t>
  </si>
  <si>
    <t xml:space="preserve">Sealed With A Kiss  </t>
  </si>
  <si>
    <t xml:space="preserve">Snitz N Giggles     </t>
  </si>
  <si>
    <t xml:space="preserve">Jocasta             </t>
  </si>
  <si>
    <t xml:space="preserve">Gauteng Gal         </t>
  </si>
  <si>
    <t xml:space="preserve">Scoliaro            </t>
  </si>
  <si>
    <t xml:space="preserve">Love In The City    </t>
  </si>
  <si>
    <t xml:space="preserve">Queen Becki         </t>
  </si>
  <si>
    <t xml:space="preserve">Rosewedge           </t>
  </si>
  <si>
    <t xml:space="preserve">Niamh Chinn Oir     </t>
  </si>
  <si>
    <t xml:space="preserve">Artstrum            </t>
  </si>
  <si>
    <t xml:space="preserve">Ensuing             </t>
  </si>
  <si>
    <t xml:space="preserve">Mahlani             </t>
  </si>
  <si>
    <t xml:space="preserve">Cronauer            </t>
  </si>
  <si>
    <t xml:space="preserve">Babitzin            </t>
  </si>
  <si>
    <t xml:space="preserve">Simpatico           </t>
  </si>
  <si>
    <t xml:space="preserve">Two Odd Sox         </t>
  </si>
  <si>
    <t xml:space="preserve">Kesan               </t>
  </si>
  <si>
    <t xml:space="preserve">Bendethera          </t>
  </si>
  <si>
    <t xml:space="preserve">Molly The Snip      </t>
  </si>
  <si>
    <t xml:space="preserve">Pretiosa            </t>
  </si>
  <si>
    <t xml:space="preserve">Wanted By All       </t>
  </si>
  <si>
    <t xml:space="preserve">Kinsman             </t>
  </si>
  <si>
    <t xml:space="preserve">Devarich            </t>
  </si>
  <si>
    <t xml:space="preserve">Xaarian             </t>
  </si>
  <si>
    <t xml:space="preserve">Shes Vital          </t>
  </si>
  <si>
    <t xml:space="preserve">Woodbug             </t>
  </si>
  <si>
    <t xml:space="preserve">Driftwood Girl      </t>
  </si>
  <si>
    <t xml:space="preserve">Significant Streak  </t>
  </si>
  <si>
    <t xml:space="preserve">Finally French      </t>
  </si>
  <si>
    <t xml:space="preserve">Iz That Right       </t>
  </si>
  <si>
    <t xml:space="preserve">Dashing Affair      </t>
  </si>
  <si>
    <t xml:space="preserve">Nothing In Between  </t>
  </si>
  <si>
    <t xml:space="preserve">Second Best         </t>
  </si>
  <si>
    <t xml:space="preserve">Shania Style        </t>
  </si>
  <si>
    <t xml:space="preserve">Toroteija           </t>
  </si>
  <si>
    <t xml:space="preserve">Make Mine Champers  </t>
  </si>
  <si>
    <t xml:space="preserve">Percy Kiwa          </t>
  </si>
  <si>
    <t xml:space="preserve">Blue Tracer         </t>
  </si>
  <si>
    <t xml:space="preserve">Willy Wagtail       </t>
  </si>
  <si>
    <t xml:space="preserve">Midwest Crown       </t>
  </si>
  <si>
    <t xml:space="preserve">Break The Chain     </t>
  </si>
  <si>
    <t xml:space="preserve">Smallamountofmerit  </t>
  </si>
  <si>
    <t xml:space="preserve">Bevanda             </t>
  </si>
  <si>
    <t xml:space="preserve">Mekong Den          </t>
  </si>
  <si>
    <t xml:space="preserve">Witchery Woman      </t>
  </si>
  <si>
    <t xml:space="preserve">Explosive Queen     </t>
  </si>
  <si>
    <t xml:space="preserve">On Stage            </t>
  </si>
  <si>
    <t xml:space="preserve">The Tote Crusher    </t>
  </si>
  <si>
    <t xml:space="preserve">New Time            </t>
  </si>
  <si>
    <t xml:space="preserve">General Husson      </t>
  </si>
  <si>
    <t xml:space="preserve">A Bit Sketchy       </t>
  </si>
  <si>
    <t xml:space="preserve">Checkers            </t>
  </si>
  <si>
    <t xml:space="preserve">Crusoe              </t>
  </si>
  <si>
    <t xml:space="preserve">Priceless Rock      </t>
  </si>
  <si>
    <t xml:space="preserve">Dad Said            </t>
  </si>
  <si>
    <t xml:space="preserve">Dagorlad            </t>
  </si>
  <si>
    <t xml:space="preserve">Kiss Bang Love      </t>
  </si>
  <si>
    <t xml:space="preserve">Superior Smile      </t>
  </si>
  <si>
    <t xml:space="preserve">Portonian           </t>
  </si>
  <si>
    <t xml:space="preserve">Distant Trilogy     </t>
  </si>
  <si>
    <t xml:space="preserve">St Eligius          </t>
  </si>
  <si>
    <t xml:space="preserve">Jupiter Rising      </t>
  </si>
  <si>
    <t xml:space="preserve">Massa Mac           </t>
  </si>
  <si>
    <t xml:space="preserve">Hayan Lad           </t>
  </si>
  <si>
    <t xml:space="preserve">My Kiwi Dream       </t>
  </si>
  <si>
    <t xml:space="preserve">Memoirs Of Paris    </t>
  </si>
  <si>
    <t xml:space="preserve">Altamont            </t>
  </si>
  <si>
    <t xml:space="preserve">Nun Too Savvy       </t>
  </si>
  <si>
    <t xml:space="preserve">Bucktorio           </t>
  </si>
  <si>
    <t xml:space="preserve">Tap The Go Go       </t>
  </si>
  <si>
    <t xml:space="preserve">Little Miss Charm   </t>
  </si>
  <si>
    <t xml:space="preserve">Storm Trade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</si>
</sst>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55"/>
  <sheetViews>
    <sheetView tabSelected="1" topLeftCell="B1" workbookViewId="0">
      <pane ySplit="1" topLeftCell="A2" activePane="bottomLeft" state="frozen"/>
      <selection activeCell="B1" sqref="B1"/>
      <selection pane="bottomLeft" activeCell="X340" sqref="X340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4.28515625" style="12" bestFit="1" customWidth="1"/>
    <col min="4" max="4" width="6" style="12" bestFit="1" customWidth="1"/>
    <col min="5" max="5" width="5.85546875" style="12" bestFit="1" customWidth="1"/>
    <col min="6" max="6" width="21" style="12" bestFit="1" customWidth="1"/>
    <col min="7" max="8" width="9.28515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25">
      <c r="A2" s="1">
        <v>1</v>
      </c>
      <c r="B2" s="5">
        <v>0.50347222222222221</v>
      </c>
      <c r="C2" s="1" t="s">
        <v>20</v>
      </c>
      <c r="D2" s="1">
        <v>2</v>
      </c>
      <c r="E2" s="1">
        <v>4</v>
      </c>
      <c r="F2" s="1" t="s">
        <v>24</v>
      </c>
      <c r="G2" s="2">
        <v>63.298933333333295</v>
      </c>
      <c r="H2" s="6">
        <f>1+COUNTIFS(A:A,A2,O:O,"&lt;"&amp;O2)</f>
        <v>1</v>
      </c>
      <c r="I2" s="2">
        <f>AVERAGEIF(A:A,A2,G:G)</f>
        <v>43.919302564102559</v>
      </c>
      <c r="J2" s="2">
        <f>G2-I2</f>
        <v>19.379630769230737</v>
      </c>
      <c r="K2" s="2">
        <f>90+J2</f>
        <v>109.37963076923074</v>
      </c>
      <c r="L2" s="2">
        <f>EXP(0.06*K2)</f>
        <v>708.23633617846497</v>
      </c>
      <c r="M2" s="2">
        <f>SUMIF(A:A,A2,L:L)</f>
        <v>3744.2259767029668</v>
      </c>
      <c r="N2" s="3">
        <f>L2/M2</f>
        <v>0.18915427129270462</v>
      </c>
      <c r="O2" s="7">
        <f>1/N2</f>
        <v>5.2866900290745296</v>
      </c>
      <c r="P2" s="3">
        <f>IF(O2&gt;21,"",N2)</f>
        <v>0.18915427129270462</v>
      </c>
      <c r="Q2" s="3">
        <f>IF(ISNUMBER(P2),SUMIF(A:A,A2,P:P),"")</f>
        <v>0.8999858628397096</v>
      </c>
      <c r="R2" s="3">
        <f>IFERROR(P2*(1/Q2),"")</f>
        <v>0.21017471396258319</v>
      </c>
      <c r="S2" s="8">
        <f>IFERROR(1/R2,"")</f>
        <v>4.7579462873827305</v>
      </c>
    </row>
    <row r="3" spans="1:19" x14ac:dyDescent="0.25">
      <c r="A3" s="10">
        <v>1</v>
      </c>
      <c r="B3" s="11">
        <v>0.50347222222222221</v>
      </c>
      <c r="C3" s="10" t="s">
        <v>20</v>
      </c>
      <c r="D3" s="10">
        <v>2</v>
      </c>
      <c r="E3" s="10">
        <v>12</v>
      </c>
      <c r="F3" s="10" t="s">
        <v>31</v>
      </c>
      <c r="G3" s="2">
        <v>63.099199999999996</v>
      </c>
      <c r="H3" s="6">
        <f>1+COUNTIFS(A:A,A3,O:O,"&lt;"&amp;O3)</f>
        <v>2</v>
      </c>
      <c r="I3" s="2">
        <f>AVERAGEIF(A:A,A3,G:G)</f>
        <v>43.919302564102559</v>
      </c>
      <c r="J3" s="2">
        <f>G3-I3</f>
        <v>19.179897435897438</v>
      </c>
      <c r="K3" s="2">
        <f>90+J3</f>
        <v>109.17989743589743</v>
      </c>
      <c r="L3" s="2">
        <f>EXP(0.06*K3)</f>
        <v>699.79948650112465</v>
      </c>
      <c r="M3" s="2">
        <f>SUMIF(A:A,A3,L:L)</f>
        <v>3744.2259767029668</v>
      </c>
      <c r="N3" s="3">
        <f>L3/M3</f>
        <v>0.18690097522301349</v>
      </c>
      <c r="O3" s="7">
        <f>1/N3</f>
        <v>5.3504268707361353</v>
      </c>
      <c r="P3" s="3">
        <f>IF(O3&gt;21,"",N3)</f>
        <v>0.18690097522301349</v>
      </c>
      <c r="Q3" s="3">
        <f>IF(ISNUMBER(P3),SUMIF(A:A,A3,P:P),"")</f>
        <v>0.8999858628397096</v>
      </c>
      <c r="R3" s="3">
        <f>IFERROR(P3*(1/Q3),"")</f>
        <v>0.20767101233489169</v>
      </c>
      <c r="S3" s="8">
        <f>IFERROR(1/R3,"")</f>
        <v>4.8153085438202288</v>
      </c>
    </row>
    <row r="4" spans="1:19" x14ac:dyDescent="0.25">
      <c r="A4" s="1">
        <v>1</v>
      </c>
      <c r="B4" s="5">
        <v>0.50347222222222221</v>
      </c>
      <c r="C4" s="1" t="s">
        <v>20</v>
      </c>
      <c r="D4" s="1">
        <v>2</v>
      </c>
      <c r="E4" s="1">
        <v>6</v>
      </c>
      <c r="F4" s="1" t="s">
        <v>26</v>
      </c>
      <c r="G4" s="2">
        <v>53.6679666666667</v>
      </c>
      <c r="H4" s="6">
        <f>1+COUNTIFS(A:A,A4,O:O,"&lt;"&amp;O4)</f>
        <v>3</v>
      </c>
      <c r="I4" s="2">
        <f>AVERAGEIF(A:A,A4,G:G)</f>
        <v>43.919302564102559</v>
      </c>
      <c r="J4" s="2">
        <f>G4-I4</f>
        <v>9.7486641025641418</v>
      </c>
      <c r="K4" s="2">
        <f>90+J4</f>
        <v>99.748664102564135</v>
      </c>
      <c r="L4" s="2">
        <f>EXP(0.06*K4)</f>
        <v>397.39066758234014</v>
      </c>
      <c r="M4" s="2">
        <f>SUMIF(A:A,A4,L:L)</f>
        <v>3744.2259767029668</v>
      </c>
      <c r="N4" s="3">
        <f>L4/M4</f>
        <v>0.10613426381178744</v>
      </c>
      <c r="O4" s="7">
        <f>1/N4</f>
        <v>9.4220279491771297</v>
      </c>
      <c r="P4" s="3">
        <f>IF(O4&gt;21,"",N4)</f>
        <v>0.10613426381178744</v>
      </c>
      <c r="Q4" s="3">
        <f>IF(ISNUMBER(P4),SUMIF(A:A,A4,P:P),"")</f>
        <v>0.8999858628397096</v>
      </c>
      <c r="R4" s="3">
        <f>IFERROR(P4*(1/Q4),"")</f>
        <v>0.1179288122114539</v>
      </c>
      <c r="S4" s="8">
        <f>IFERROR(1/R4,"")</f>
        <v>8.4796919535400388</v>
      </c>
    </row>
    <row r="5" spans="1:19" x14ac:dyDescent="0.25">
      <c r="A5" s="1">
        <v>1</v>
      </c>
      <c r="B5" s="5">
        <v>0.50347222222222221</v>
      </c>
      <c r="C5" s="1" t="s">
        <v>20</v>
      </c>
      <c r="D5" s="1">
        <v>2</v>
      </c>
      <c r="E5" s="1">
        <v>1</v>
      </c>
      <c r="F5" s="1" t="s">
        <v>21</v>
      </c>
      <c r="G5" s="2">
        <v>51.141466666666702</v>
      </c>
      <c r="H5" s="6">
        <f>1+COUNTIFS(A:A,A5,O:O,"&lt;"&amp;O5)</f>
        <v>4</v>
      </c>
      <c r="I5" s="2">
        <f>AVERAGEIF(A:A,A5,G:G)</f>
        <v>43.919302564102559</v>
      </c>
      <c r="J5" s="2">
        <f>G5-I5</f>
        <v>7.2221641025641432</v>
      </c>
      <c r="K5" s="2">
        <f>90+J5</f>
        <v>97.222164102564136</v>
      </c>
      <c r="L5" s="2">
        <f>EXP(0.06*K5)</f>
        <v>341.49391013363572</v>
      </c>
      <c r="M5" s="2">
        <f>SUMIF(A:A,A5,L:L)</f>
        <v>3744.2259767029668</v>
      </c>
      <c r="N5" s="3">
        <f>L5/M5</f>
        <v>9.1205475379545126E-2</v>
      </c>
      <c r="O5" s="7">
        <f>1/N5</f>
        <v>10.964254019164649</v>
      </c>
      <c r="P5" s="3">
        <f>IF(O5&gt;21,"",N5)</f>
        <v>9.1205475379545126E-2</v>
      </c>
      <c r="Q5" s="3">
        <f>IF(ISNUMBER(P5),SUMIF(A:A,A5,P:P),"")</f>
        <v>0.8999858628397096</v>
      </c>
      <c r="R5" s="3">
        <f>IFERROR(P5*(1/Q5),"")</f>
        <v>0.10134100894848068</v>
      </c>
      <c r="S5" s="8">
        <f>IFERROR(1/R5,"")</f>
        <v>9.8676736138316503</v>
      </c>
    </row>
    <row r="6" spans="1:19" x14ac:dyDescent="0.25">
      <c r="A6" s="1">
        <v>1</v>
      </c>
      <c r="B6" s="5">
        <v>0.50347222222222221</v>
      </c>
      <c r="C6" s="1" t="s">
        <v>20</v>
      </c>
      <c r="D6" s="1">
        <v>2</v>
      </c>
      <c r="E6" s="1">
        <v>2</v>
      </c>
      <c r="F6" s="1" t="s">
        <v>22</v>
      </c>
      <c r="G6" s="2">
        <v>50.459166666666597</v>
      </c>
      <c r="H6" s="6">
        <f>1+COUNTIFS(A:A,A6,O:O,"&lt;"&amp;O6)</f>
        <v>5</v>
      </c>
      <c r="I6" s="2">
        <f>AVERAGEIF(A:A,A6,G:G)</f>
        <v>43.919302564102559</v>
      </c>
      <c r="J6" s="2">
        <f>G6-I6</f>
        <v>6.5398641025640387</v>
      </c>
      <c r="K6" s="2">
        <f>90+J6</f>
        <v>96.539864102564039</v>
      </c>
      <c r="L6" s="2">
        <f>EXP(0.06*K6)</f>
        <v>327.79612537579965</v>
      </c>
      <c r="M6" s="2">
        <f>SUMIF(A:A,A6,L:L)</f>
        <v>3744.2259767029668</v>
      </c>
      <c r="N6" s="3">
        <f>L6/M6</f>
        <v>8.7547099831951206E-2</v>
      </c>
      <c r="O6" s="7">
        <f>1/N6</f>
        <v>11.422422923426639</v>
      </c>
      <c r="P6" s="3">
        <f>IF(O6&gt;21,"",N6)</f>
        <v>8.7547099831951206E-2</v>
      </c>
      <c r="Q6" s="3">
        <f>IF(ISNUMBER(P6),SUMIF(A:A,A6,P:P),"")</f>
        <v>0.8999858628397096</v>
      </c>
      <c r="R6" s="3">
        <f>IFERROR(P6*(1/Q6),"")</f>
        <v>9.7276083377260361E-2</v>
      </c>
      <c r="S6" s="8">
        <f>IFERROR(1/R6,"")</f>
        <v>10.280019150460204</v>
      </c>
    </row>
    <row r="7" spans="1:19" x14ac:dyDescent="0.25">
      <c r="A7" s="1">
        <v>1</v>
      </c>
      <c r="B7" s="5">
        <v>0.50347222222222221</v>
      </c>
      <c r="C7" s="1" t="s">
        <v>20</v>
      </c>
      <c r="D7" s="1">
        <v>2</v>
      </c>
      <c r="E7" s="1">
        <v>3</v>
      </c>
      <c r="F7" s="1" t="s">
        <v>23</v>
      </c>
      <c r="G7" s="2">
        <v>49.003766666666699</v>
      </c>
      <c r="H7" s="6">
        <f>1+COUNTIFS(A:A,A7,O:O,"&lt;"&amp;O7)</f>
        <v>6</v>
      </c>
      <c r="I7" s="2">
        <f>AVERAGEIF(A:A,A7,G:G)</f>
        <v>43.919302564102559</v>
      </c>
      <c r="J7" s="2">
        <f>G7-I7</f>
        <v>5.0844641025641408</v>
      </c>
      <c r="K7" s="2">
        <f>90+J7</f>
        <v>95.084464102564141</v>
      </c>
      <c r="L7" s="2">
        <f>EXP(0.06*K7)</f>
        <v>300.38585938249452</v>
      </c>
      <c r="M7" s="2">
        <f>SUMIF(A:A,A7,L:L)</f>
        <v>3744.2259767029668</v>
      </c>
      <c r="N7" s="3">
        <f>L7/M7</f>
        <v>8.0226423632422869E-2</v>
      </c>
      <c r="O7" s="7">
        <f>1/N7</f>
        <v>12.464721156981227</v>
      </c>
      <c r="P7" s="3">
        <f>IF(O7&gt;21,"",N7)</f>
        <v>8.0226423632422869E-2</v>
      </c>
      <c r="Q7" s="3">
        <f>IF(ISNUMBER(P7),SUMIF(A:A,A7,P:P),"")</f>
        <v>0.8999858628397096</v>
      </c>
      <c r="R7" s="3">
        <f>IFERROR(P7*(1/Q7),"")</f>
        <v>8.9141870939267689E-2</v>
      </c>
      <c r="S7" s="8">
        <f>IFERROR(1/R7,"")</f>
        <v>11.218072825522134</v>
      </c>
    </row>
    <row r="8" spans="1:19" x14ac:dyDescent="0.25">
      <c r="A8" s="1">
        <v>1</v>
      </c>
      <c r="B8" s="5">
        <v>0.50347222222222221</v>
      </c>
      <c r="C8" s="1" t="s">
        <v>20</v>
      </c>
      <c r="D8" s="1">
        <v>2</v>
      </c>
      <c r="E8" s="1">
        <v>8</v>
      </c>
      <c r="F8" s="1" t="s">
        <v>28</v>
      </c>
      <c r="G8" s="2">
        <v>42.602266666666701</v>
      </c>
      <c r="H8" s="6">
        <f>1+COUNTIFS(A:A,A8,O:O,"&lt;"&amp;O8)</f>
        <v>7</v>
      </c>
      <c r="I8" s="2">
        <f>AVERAGEIF(A:A,A8,G:G)</f>
        <v>43.919302564102559</v>
      </c>
      <c r="J8" s="2">
        <f>G8-I8</f>
        <v>-1.3170358974358578</v>
      </c>
      <c r="K8" s="2">
        <f>90+J8</f>
        <v>88.682964102564142</v>
      </c>
      <c r="L8" s="2">
        <f>EXP(0.06*K8)</f>
        <v>204.58383573194806</v>
      </c>
      <c r="M8" s="2">
        <f>SUMIF(A:A,A8,L:L)</f>
        <v>3744.2259767029668</v>
      </c>
      <c r="N8" s="3">
        <f>L8/M8</f>
        <v>5.463982062110935E-2</v>
      </c>
      <c r="O8" s="7">
        <f>1/N8</f>
        <v>18.301670624695713</v>
      </c>
      <c r="P8" s="3">
        <f>IF(O8&gt;21,"",N8)</f>
        <v>5.463982062110935E-2</v>
      </c>
      <c r="Q8" s="3">
        <f>IF(ISNUMBER(P8),SUMIF(A:A,A8,P:P),"")</f>
        <v>0.8999858628397096</v>
      </c>
      <c r="R8" s="3">
        <f>IFERROR(P8*(1/Q8),"")</f>
        <v>6.0711865460536543E-2</v>
      </c>
      <c r="S8" s="8">
        <f>IFERROR(1/R8,"")</f>
        <v>16.471244828574939</v>
      </c>
    </row>
    <row r="9" spans="1:19" x14ac:dyDescent="0.25">
      <c r="A9" s="1">
        <v>1</v>
      </c>
      <c r="B9" s="5">
        <v>0.50347222222222221</v>
      </c>
      <c r="C9" s="1" t="s">
        <v>20</v>
      </c>
      <c r="D9" s="1">
        <v>2</v>
      </c>
      <c r="E9" s="1">
        <v>5</v>
      </c>
      <c r="F9" s="1" t="s">
        <v>25</v>
      </c>
      <c r="G9" s="2">
        <v>42.536099999999998</v>
      </c>
      <c r="H9" s="6">
        <f>1+COUNTIFS(A:A,A9,O:O,"&lt;"&amp;O9)</f>
        <v>8</v>
      </c>
      <c r="I9" s="2">
        <f>AVERAGEIF(A:A,A9,G:G)</f>
        <v>43.919302564102559</v>
      </c>
      <c r="J9" s="2">
        <f>G9-I9</f>
        <v>-1.3832025641025609</v>
      </c>
      <c r="K9" s="2">
        <f>90+J9</f>
        <v>88.616797435897439</v>
      </c>
      <c r="L9" s="2">
        <f>EXP(0.06*K9)</f>
        <v>203.77324798540104</v>
      </c>
      <c r="M9" s="2">
        <f>SUMIF(A:A,A9,L:L)</f>
        <v>3744.2259767029668</v>
      </c>
      <c r="N9" s="3">
        <f>L9/M9</f>
        <v>5.4423330550373607E-2</v>
      </c>
      <c r="O9" s="7">
        <f>1/N9</f>
        <v>18.374472673523933</v>
      </c>
      <c r="P9" s="3">
        <f>IF(O9&gt;21,"",N9)</f>
        <v>5.4423330550373607E-2</v>
      </c>
      <c r="Q9" s="3">
        <f>IF(ISNUMBER(P9),SUMIF(A:A,A9,P:P),"")</f>
        <v>0.8999858628397096</v>
      </c>
      <c r="R9" s="3">
        <f>IFERROR(P9*(1/Q9),"")</f>
        <v>6.0471317158974719E-2</v>
      </c>
      <c r="S9" s="8">
        <f>IFERROR(1/R9,"")</f>
        <v>16.536765643306104</v>
      </c>
    </row>
    <row r="10" spans="1:19" x14ac:dyDescent="0.25">
      <c r="A10" s="10">
        <v>1</v>
      </c>
      <c r="B10" s="11">
        <v>0.50347222222222221</v>
      </c>
      <c r="C10" s="10" t="s">
        <v>20</v>
      </c>
      <c r="D10" s="10">
        <v>2</v>
      </c>
      <c r="E10" s="10">
        <v>13</v>
      </c>
      <c r="F10" s="10" t="s">
        <v>32</v>
      </c>
      <c r="G10" s="2">
        <v>41.041133333333299</v>
      </c>
      <c r="H10" s="6">
        <f>1+COUNTIFS(A:A,A10,O:O,"&lt;"&amp;O10)</f>
        <v>9</v>
      </c>
      <c r="I10" s="2">
        <f>AVERAGEIF(A:A,A10,G:G)</f>
        <v>43.919302564102559</v>
      </c>
      <c r="J10" s="2">
        <f>G10-I10</f>
        <v>-2.8781692307692595</v>
      </c>
      <c r="K10" s="2">
        <f>90+J10</f>
        <v>87.121830769230741</v>
      </c>
      <c r="L10" s="2">
        <f>EXP(0.06*K10)</f>
        <v>186.29097743866555</v>
      </c>
      <c r="M10" s="2">
        <f>SUMIF(A:A,A10,L:L)</f>
        <v>3744.2259767029668</v>
      </c>
      <c r="N10" s="3">
        <f>L10/M10</f>
        <v>4.9754202496801972E-2</v>
      </c>
      <c r="O10" s="7">
        <f>1/N10</f>
        <v>20.09880472035054</v>
      </c>
      <c r="P10" s="3">
        <f>IF(O10&gt;21,"",N10)</f>
        <v>4.9754202496801972E-2</v>
      </c>
      <c r="Q10" s="3">
        <f>IF(ISNUMBER(P10),SUMIF(A:A,A10,P:P),"")</f>
        <v>0.8999858628397096</v>
      </c>
      <c r="R10" s="3">
        <f>IFERROR(P10*(1/Q10),"")</f>
        <v>5.5283315606551205E-2</v>
      </c>
      <c r="S10" s="8">
        <f>IFERROR(1/R10,"")</f>
        <v>18.088640108291507</v>
      </c>
    </row>
    <row r="11" spans="1:19" x14ac:dyDescent="0.25">
      <c r="A11" s="1">
        <v>1</v>
      </c>
      <c r="B11" s="5">
        <v>0.50347222222222221</v>
      </c>
      <c r="C11" s="1" t="s">
        <v>20</v>
      </c>
      <c r="D11" s="1">
        <v>2</v>
      </c>
      <c r="E11" s="1">
        <v>9</v>
      </c>
      <c r="F11" s="1" t="s">
        <v>29</v>
      </c>
      <c r="G11" s="2">
        <v>36.896633333333298</v>
      </c>
      <c r="H11" s="6">
        <f>1+COUNTIFS(A:A,A11,O:O,"&lt;"&amp;O11)</f>
        <v>10</v>
      </c>
      <c r="I11" s="2">
        <f>AVERAGEIF(A:A,A11,G:G)</f>
        <v>43.919302564102559</v>
      </c>
      <c r="J11" s="2">
        <f>G11-I11</f>
        <v>-7.0226692307692602</v>
      </c>
      <c r="K11" s="2">
        <f>90+J11</f>
        <v>82.977330769230747</v>
      </c>
      <c r="L11" s="2">
        <f>EXP(0.06*K11)</f>
        <v>145.27664861804539</v>
      </c>
      <c r="M11" s="2">
        <f>SUMIF(A:A,A11,L:L)</f>
        <v>3744.2259767029668</v>
      </c>
      <c r="N11" s="3">
        <f>L11/M11</f>
        <v>3.8800181805792311E-2</v>
      </c>
      <c r="O11" s="7">
        <f>1/N11</f>
        <v>25.773075110970598</v>
      </c>
      <c r="P11" s="3" t="str">
        <f>IF(O11&gt;21,"",N11)</f>
        <v/>
      </c>
      <c r="Q11" s="3" t="str">
        <f>IF(ISNUMBER(P11),SUMIF(A:A,A11,P:P),"")</f>
        <v/>
      </c>
      <c r="R11" s="3" t="str">
        <f>IFERROR(P11*(1/Q11),"")</f>
        <v/>
      </c>
      <c r="S11" s="8" t="str">
        <f>IFERROR(1/R11,"")</f>
        <v/>
      </c>
    </row>
    <row r="12" spans="1:19" x14ac:dyDescent="0.25">
      <c r="A12" s="1">
        <v>1</v>
      </c>
      <c r="B12" s="5">
        <v>0.50347222222222221</v>
      </c>
      <c r="C12" s="1" t="s">
        <v>20</v>
      </c>
      <c r="D12" s="1">
        <v>2</v>
      </c>
      <c r="E12" s="1">
        <v>7</v>
      </c>
      <c r="F12" s="1" t="s">
        <v>27</v>
      </c>
      <c r="G12" s="2">
        <v>28.593766666666699</v>
      </c>
      <c r="H12" s="6">
        <f>1+COUNTIFS(A:A,A12,O:O,"&lt;"&amp;O12)</f>
        <v>11</v>
      </c>
      <c r="I12" s="2">
        <f>AVERAGEIF(A:A,A12,G:G)</f>
        <v>43.919302564102559</v>
      </c>
      <c r="J12" s="2">
        <f>G12-I12</f>
        <v>-15.325535897435859</v>
      </c>
      <c r="K12" s="2">
        <f>90+J12</f>
        <v>74.674464102564144</v>
      </c>
      <c r="L12" s="2">
        <f>EXP(0.06*K12)</f>
        <v>88.275962585808543</v>
      </c>
      <c r="M12" s="2">
        <f>SUMIF(A:A,A12,L:L)</f>
        <v>3744.2259767029668</v>
      </c>
      <c r="N12" s="3">
        <f>L12/M12</f>
        <v>2.3576558448948435E-2</v>
      </c>
      <c r="O12" s="7">
        <f>1/N12</f>
        <v>42.415011595748915</v>
      </c>
      <c r="P12" s="3" t="str">
        <f>IF(O12&gt;21,"",N12)</f>
        <v/>
      </c>
      <c r="Q12" s="3" t="str">
        <f>IF(ISNUMBER(P12),SUMIF(A:A,A12,P:P),"")</f>
        <v/>
      </c>
      <c r="R12" s="3" t="str">
        <f>IFERROR(P12*(1/Q12),"")</f>
        <v/>
      </c>
      <c r="S12" s="8" t="str">
        <f>IFERROR(1/R12,"")</f>
        <v/>
      </c>
    </row>
    <row r="13" spans="1:19" x14ac:dyDescent="0.25">
      <c r="A13" s="1">
        <v>1</v>
      </c>
      <c r="B13" s="5">
        <v>0.50347222222222221</v>
      </c>
      <c r="C13" s="1" t="s">
        <v>20</v>
      </c>
      <c r="D13" s="1">
        <v>2</v>
      </c>
      <c r="E13" s="1">
        <v>10</v>
      </c>
      <c r="F13" s="1" t="s">
        <v>30</v>
      </c>
      <c r="G13" s="2">
        <v>28.538000000000004</v>
      </c>
      <c r="H13" s="6">
        <f>1+COUNTIFS(A:A,A13,O:O,"&lt;"&amp;O13)</f>
        <v>12</v>
      </c>
      <c r="I13" s="2">
        <f>AVERAGEIF(A:A,A13,G:G)</f>
        <v>43.919302564102559</v>
      </c>
      <c r="J13" s="2">
        <f>G13-I13</f>
        <v>-15.381302564102555</v>
      </c>
      <c r="K13" s="2">
        <f>90+J13</f>
        <v>74.618697435897445</v>
      </c>
      <c r="L13" s="2">
        <f>EXP(0.06*K13)</f>
        <v>87.981084820611414</v>
      </c>
      <c r="M13" s="2">
        <f>SUMIF(A:A,A13,L:L)</f>
        <v>3744.2259767029668</v>
      </c>
      <c r="N13" s="3">
        <f>L13/M13</f>
        <v>2.3497803115527887E-2</v>
      </c>
      <c r="O13" s="7">
        <f>1/N13</f>
        <v>42.557169922799169</v>
      </c>
      <c r="P13" s="3" t="str">
        <f>IF(O13&gt;21,"",N13)</f>
        <v/>
      </c>
      <c r="Q13" s="3" t="str">
        <f>IF(ISNUMBER(P13),SUMIF(A:A,A13,P:P),"")</f>
        <v/>
      </c>
      <c r="R13" s="3" t="str">
        <f>IFERROR(P13*(1/Q13),"")</f>
        <v/>
      </c>
      <c r="S13" s="8" t="str">
        <f>IFERROR(1/R13,"")</f>
        <v/>
      </c>
    </row>
    <row r="14" spans="1:19" x14ac:dyDescent="0.25">
      <c r="A14" s="10">
        <v>1</v>
      </c>
      <c r="B14" s="11">
        <v>0.50347222222222221</v>
      </c>
      <c r="C14" s="10" t="s">
        <v>20</v>
      </c>
      <c r="D14" s="10">
        <v>2</v>
      </c>
      <c r="E14" s="10">
        <v>15</v>
      </c>
      <c r="F14" s="10" t="s">
        <v>33</v>
      </c>
      <c r="G14" s="2">
        <v>20.0725333333333</v>
      </c>
      <c r="H14" s="6">
        <f>1+COUNTIFS(A:A,A14,O:O,"&lt;"&amp;O14)</f>
        <v>13</v>
      </c>
      <c r="I14" s="2">
        <f>AVERAGEIF(A:A,A14,G:G)</f>
        <v>43.919302564102559</v>
      </c>
      <c r="J14" s="2">
        <f>G14-I14</f>
        <v>-23.846769230769258</v>
      </c>
      <c r="K14" s="2">
        <f>90+J14</f>
        <v>66.153230769230746</v>
      </c>
      <c r="L14" s="2">
        <f>EXP(0.06*K14)</f>
        <v>52.941834368627504</v>
      </c>
      <c r="M14" s="2">
        <f>SUMIF(A:A,A14,L:L)</f>
        <v>3744.2259767029668</v>
      </c>
      <c r="N14" s="3">
        <f>L14/M14</f>
        <v>1.413959379002178E-2</v>
      </c>
      <c r="O14" s="7">
        <f>1/N14</f>
        <v>70.72338957189092</v>
      </c>
      <c r="P14" s="3" t="str">
        <f>IF(O14&gt;21,"",N14)</f>
        <v/>
      </c>
      <c r="Q14" s="3" t="str">
        <f>IF(ISNUMBER(P14),SUMIF(A:A,A14,P:P),"")</f>
        <v/>
      </c>
      <c r="R14" s="3" t="str">
        <f>IFERROR(P14*(1/Q14),"")</f>
        <v/>
      </c>
      <c r="S14" s="8" t="str">
        <f>IFERROR(1/R14,"")</f>
        <v/>
      </c>
    </row>
    <row r="15" spans="1:19" x14ac:dyDescent="0.25">
      <c r="A15" s="10">
        <v>2</v>
      </c>
      <c r="B15" s="11">
        <v>0.54722222222222217</v>
      </c>
      <c r="C15" s="10" t="s">
        <v>34</v>
      </c>
      <c r="D15" s="10">
        <v>2</v>
      </c>
      <c r="E15" s="10">
        <v>1</v>
      </c>
      <c r="F15" s="10" t="s">
        <v>35</v>
      </c>
      <c r="G15" s="2">
        <v>63.609400000000008</v>
      </c>
      <c r="H15" s="6">
        <f>1+COUNTIFS(A:A,A15,O:O,"&lt;"&amp;O15)</f>
        <v>1</v>
      </c>
      <c r="I15" s="2">
        <f>AVERAGEIF(A:A,A15,G:G)</f>
        <v>49.141163636363629</v>
      </c>
      <c r="J15" s="2">
        <f>G15-I15</f>
        <v>14.468236363636379</v>
      </c>
      <c r="K15" s="2">
        <f>90+J15</f>
        <v>104.46823636363638</v>
      </c>
      <c r="L15" s="2">
        <f>EXP(0.06*K15)</f>
        <v>527.4711552255236</v>
      </c>
      <c r="M15" s="2">
        <f>SUMIF(A:A,A15,L:L)</f>
        <v>2902.2614069497176</v>
      </c>
      <c r="N15" s="3">
        <f>L15/M15</f>
        <v>0.18174488140952708</v>
      </c>
      <c r="O15" s="7">
        <f>1/N15</f>
        <v>5.5022182316468804</v>
      </c>
      <c r="P15" s="3">
        <f>IF(O15&gt;21,"",N15)</f>
        <v>0.18174488140952708</v>
      </c>
      <c r="Q15" s="3">
        <f>IF(ISNUMBER(P15),SUMIF(A:A,A15,P:P),"")</f>
        <v>0.94331129669865355</v>
      </c>
      <c r="R15" s="3">
        <f>IFERROR(P15*(1/Q15),"")</f>
        <v>0.19266691922972548</v>
      </c>
      <c r="S15" s="8">
        <f>IFERROR(1/R15,"")</f>
        <v>5.1903046148137904</v>
      </c>
    </row>
    <row r="16" spans="1:19" x14ac:dyDescent="0.25">
      <c r="A16" s="10">
        <v>2</v>
      </c>
      <c r="B16" s="11">
        <v>0.54722222222222217</v>
      </c>
      <c r="C16" s="10" t="s">
        <v>34</v>
      </c>
      <c r="D16" s="10">
        <v>2</v>
      </c>
      <c r="E16" s="10">
        <v>5</v>
      </c>
      <c r="F16" s="10" t="s">
        <v>39</v>
      </c>
      <c r="G16" s="2">
        <v>61.508333333333297</v>
      </c>
      <c r="H16" s="6">
        <f>1+COUNTIFS(A:A,A16,O:O,"&lt;"&amp;O16)</f>
        <v>2</v>
      </c>
      <c r="I16" s="2">
        <f>AVERAGEIF(A:A,A16,G:G)</f>
        <v>49.141163636363629</v>
      </c>
      <c r="J16" s="2">
        <f>G16-I16</f>
        <v>12.367169696969668</v>
      </c>
      <c r="K16" s="2">
        <f>90+J16</f>
        <v>102.36716969696967</v>
      </c>
      <c r="L16" s="2">
        <f>EXP(0.06*K16)</f>
        <v>464.99664095946559</v>
      </c>
      <c r="M16" s="2">
        <f>SUMIF(A:A,A16,L:L)</f>
        <v>2902.2614069497176</v>
      </c>
      <c r="N16" s="3">
        <f>L16/M16</f>
        <v>0.16021873145058219</v>
      </c>
      <c r="O16" s="7">
        <f>1/N16</f>
        <v>6.2414674672944823</v>
      </c>
      <c r="P16" s="3">
        <f>IF(O16&gt;21,"",N16)</f>
        <v>0.16021873145058219</v>
      </c>
      <c r="Q16" s="3">
        <f>IF(ISNUMBER(P16),SUMIF(A:A,A16,P:P),"")</f>
        <v>0.94331129669865355</v>
      </c>
      <c r="R16" s="3">
        <f>IFERROR(P16*(1/Q16),"")</f>
        <v>0.16984714591175412</v>
      </c>
      <c r="S16" s="8">
        <f>IFERROR(1/R16,"")</f>
        <v>5.8876467698760191</v>
      </c>
    </row>
    <row r="17" spans="1:19" x14ac:dyDescent="0.25">
      <c r="A17" s="1">
        <v>2</v>
      </c>
      <c r="B17" s="5">
        <v>0.54722222222222217</v>
      </c>
      <c r="C17" s="1" t="s">
        <v>34</v>
      </c>
      <c r="D17" s="1">
        <v>2</v>
      </c>
      <c r="E17" s="1">
        <v>8</v>
      </c>
      <c r="F17" s="1" t="s">
        <v>42</v>
      </c>
      <c r="G17" s="2">
        <v>58.019466666666695</v>
      </c>
      <c r="H17" s="6">
        <f>1+COUNTIFS(A:A,A17,O:O,"&lt;"&amp;O17)</f>
        <v>3</v>
      </c>
      <c r="I17" s="2">
        <f>AVERAGEIF(A:A,A17,G:G)</f>
        <v>49.141163636363629</v>
      </c>
      <c r="J17" s="2">
        <f>G17-I17</f>
        <v>8.8783030303030657</v>
      </c>
      <c r="K17" s="2">
        <f>90+J17</f>
        <v>98.878303030303073</v>
      </c>
      <c r="L17" s="2">
        <f>EXP(0.06*K17)</f>
        <v>377.17081756433168</v>
      </c>
      <c r="M17" s="2">
        <f>SUMIF(A:A,A17,L:L)</f>
        <v>2902.2614069497176</v>
      </c>
      <c r="N17" s="3">
        <f>L17/M17</f>
        <v>0.12995756228614119</v>
      </c>
      <c r="O17" s="7">
        <f>1/N17</f>
        <v>7.6948196196401035</v>
      </c>
      <c r="P17" s="3">
        <f>IF(O17&gt;21,"",N17)</f>
        <v>0.12995756228614119</v>
      </c>
      <c r="Q17" s="3">
        <f>IF(ISNUMBER(P17),SUMIF(A:A,A17,P:P),"")</f>
        <v>0.94331129669865355</v>
      </c>
      <c r="R17" s="3">
        <f>IFERROR(P17*(1/Q17),"")</f>
        <v>0.13776741860397429</v>
      </c>
      <c r="S17" s="8">
        <f>IFERROR(1/R17,"")</f>
        <v>7.2586102732649458</v>
      </c>
    </row>
    <row r="18" spans="1:19" x14ac:dyDescent="0.25">
      <c r="A18" s="10">
        <v>2</v>
      </c>
      <c r="B18" s="11">
        <v>0.54722222222222217</v>
      </c>
      <c r="C18" s="10" t="s">
        <v>34</v>
      </c>
      <c r="D18" s="10">
        <v>2</v>
      </c>
      <c r="E18" s="10">
        <v>2</v>
      </c>
      <c r="F18" s="10" t="s">
        <v>36</v>
      </c>
      <c r="G18" s="2">
        <v>57.742933333333305</v>
      </c>
      <c r="H18" s="6">
        <f>1+COUNTIFS(A:A,A18,O:O,"&lt;"&amp;O18)</f>
        <v>4</v>
      </c>
      <c r="I18" s="2">
        <f>AVERAGEIF(A:A,A18,G:G)</f>
        <v>49.141163636363629</v>
      </c>
      <c r="J18" s="2">
        <f>G18-I18</f>
        <v>8.6017696969696757</v>
      </c>
      <c r="K18" s="2">
        <f>90+J18</f>
        <v>98.601769696969683</v>
      </c>
      <c r="L18" s="2">
        <f>EXP(0.06*K18)</f>
        <v>370.96442993245705</v>
      </c>
      <c r="M18" s="2">
        <f>SUMIF(A:A,A18,L:L)</f>
        <v>2902.2614069497176</v>
      </c>
      <c r="N18" s="3">
        <f>L18/M18</f>
        <v>0.12781909618621892</v>
      </c>
      <c r="O18" s="7">
        <f>1/N18</f>
        <v>7.8235571196897338</v>
      </c>
      <c r="P18" s="3">
        <f>IF(O18&gt;21,"",N18)</f>
        <v>0.12781909618621892</v>
      </c>
      <c r="Q18" s="3">
        <f>IF(ISNUMBER(P18),SUMIF(A:A,A18,P:P),"")</f>
        <v>0.94331129669865355</v>
      </c>
      <c r="R18" s="3">
        <f>IFERROR(P18*(1/Q18),"")</f>
        <v>0.13550044045221638</v>
      </c>
      <c r="S18" s="8">
        <f>IFERROR(1/R18,"")</f>
        <v>7.3800498113705064</v>
      </c>
    </row>
    <row r="19" spans="1:19" x14ac:dyDescent="0.25">
      <c r="A19" s="1">
        <v>2</v>
      </c>
      <c r="B19" s="5">
        <v>0.54722222222222217</v>
      </c>
      <c r="C19" s="1" t="s">
        <v>34</v>
      </c>
      <c r="D19" s="1">
        <v>2</v>
      </c>
      <c r="E19" s="1">
        <v>7</v>
      </c>
      <c r="F19" s="1" t="s">
        <v>41</v>
      </c>
      <c r="G19" s="2">
        <v>51.062933333333305</v>
      </c>
      <c r="H19" s="6">
        <f>1+COUNTIFS(A:A,A19,O:O,"&lt;"&amp;O19)</f>
        <v>5</v>
      </c>
      <c r="I19" s="2">
        <f>AVERAGEIF(A:A,A19,G:G)</f>
        <v>49.141163636363629</v>
      </c>
      <c r="J19" s="2">
        <f>G19-I19</f>
        <v>1.921769696969676</v>
      </c>
      <c r="K19" s="2">
        <f>90+J19</f>
        <v>91.921769696969676</v>
      </c>
      <c r="L19" s="2">
        <f>EXP(0.06*K19)</f>
        <v>248.46604138646015</v>
      </c>
      <c r="M19" s="2">
        <f>SUMIF(A:A,A19,L:L)</f>
        <v>2902.2614069497176</v>
      </c>
      <c r="N19" s="3">
        <f>L19/M19</f>
        <v>8.561118608802315E-2</v>
      </c>
      <c r="O19" s="7">
        <f>1/N19</f>
        <v>11.680716570984387</v>
      </c>
      <c r="P19" s="3">
        <f>IF(O19&gt;21,"",N19)</f>
        <v>8.561118608802315E-2</v>
      </c>
      <c r="Q19" s="3">
        <f>IF(ISNUMBER(P19),SUMIF(A:A,A19,P:P),"")</f>
        <v>0.94331129669865355</v>
      </c>
      <c r="R19" s="3">
        <f>IFERROR(P19*(1/Q19),"")</f>
        <v>9.0756027610016166E-2</v>
      </c>
      <c r="S19" s="8">
        <f>IFERROR(1/R19,"")</f>
        <v>11.018551894944732</v>
      </c>
    </row>
    <row r="20" spans="1:19" x14ac:dyDescent="0.25">
      <c r="A20" s="1">
        <v>2</v>
      </c>
      <c r="B20" s="5">
        <v>0.54722222222222217</v>
      </c>
      <c r="C20" s="1" t="s">
        <v>34</v>
      </c>
      <c r="D20" s="1">
        <v>2</v>
      </c>
      <c r="E20" s="1">
        <v>11</v>
      </c>
      <c r="F20" s="1" t="s">
        <v>45</v>
      </c>
      <c r="G20" s="2">
        <v>47.682900000000004</v>
      </c>
      <c r="H20" s="6">
        <f>1+COUNTIFS(A:A,A20,O:O,"&lt;"&amp;O20)</f>
        <v>6</v>
      </c>
      <c r="I20" s="2">
        <f>AVERAGEIF(A:A,A20,G:G)</f>
        <v>49.141163636363629</v>
      </c>
      <c r="J20" s="2">
        <f>G20-I20</f>
        <v>-1.4582636363636254</v>
      </c>
      <c r="K20" s="2">
        <f>90+J20</f>
        <v>88.541736363636375</v>
      </c>
      <c r="L20" s="2">
        <f>EXP(0.06*K20)</f>
        <v>202.85758514262912</v>
      </c>
      <c r="M20" s="2">
        <f>SUMIF(A:A,A20,L:L)</f>
        <v>2902.2614069497176</v>
      </c>
      <c r="N20" s="3">
        <f>L20/M20</f>
        <v>6.9896386540808819E-2</v>
      </c>
      <c r="O20" s="7">
        <f>1/N20</f>
        <v>14.306891235588447</v>
      </c>
      <c r="P20" s="3">
        <f>IF(O20&gt;21,"",N20)</f>
        <v>6.9896386540808819E-2</v>
      </c>
      <c r="Q20" s="3">
        <f>IF(ISNUMBER(P20),SUMIF(A:A,A20,P:P),"")</f>
        <v>0.94331129669865355</v>
      </c>
      <c r="R20" s="3">
        <f>IFERROR(P20*(1/Q20),"")</f>
        <v>7.409684033831479E-2</v>
      </c>
      <c r="S20" s="8">
        <f>IFERROR(1/R20,"")</f>
        <v>13.49585212316954</v>
      </c>
    </row>
    <row r="21" spans="1:19" x14ac:dyDescent="0.25">
      <c r="A21" s="10">
        <v>2</v>
      </c>
      <c r="B21" s="11">
        <v>0.54722222222222217</v>
      </c>
      <c r="C21" s="10" t="s">
        <v>34</v>
      </c>
      <c r="D21" s="10">
        <v>2</v>
      </c>
      <c r="E21" s="10">
        <v>4</v>
      </c>
      <c r="F21" s="10" t="s">
        <v>38</v>
      </c>
      <c r="G21" s="2">
        <v>46.847200000000001</v>
      </c>
      <c r="H21" s="6">
        <f>1+COUNTIFS(A:A,A21,O:O,"&lt;"&amp;O21)</f>
        <v>7</v>
      </c>
      <c r="I21" s="2">
        <f>AVERAGEIF(A:A,A21,G:G)</f>
        <v>49.141163636363629</v>
      </c>
      <c r="J21" s="2">
        <f>G21-I21</f>
        <v>-2.2939636363636282</v>
      </c>
      <c r="K21" s="2">
        <f>90+J21</f>
        <v>87.706036363636372</v>
      </c>
      <c r="L21" s="2">
        <f>EXP(0.06*K21)</f>
        <v>192.93670501343581</v>
      </c>
      <c r="M21" s="2">
        <f>SUMIF(A:A,A21,L:L)</f>
        <v>2902.2614069497176</v>
      </c>
      <c r="N21" s="3">
        <f>L21/M21</f>
        <v>6.6478058989253033E-2</v>
      </c>
      <c r="O21" s="7">
        <f>1/N21</f>
        <v>15.042557126429667</v>
      </c>
      <c r="P21" s="3">
        <f>IF(O21&gt;21,"",N21)</f>
        <v>6.6478058989253033E-2</v>
      </c>
      <c r="Q21" s="3">
        <f>IF(ISNUMBER(P21),SUMIF(A:A,A21,P:P),"")</f>
        <v>0.94331129669865355</v>
      </c>
      <c r="R21" s="3">
        <f>IFERROR(P21*(1/Q21),"")</f>
        <v>7.0473086903452886E-2</v>
      </c>
      <c r="S21" s="8">
        <f>IFERROR(1/R21,"")</f>
        <v>14.18981406859594</v>
      </c>
    </row>
    <row r="22" spans="1:19" x14ac:dyDescent="0.25">
      <c r="A22" s="1">
        <v>2</v>
      </c>
      <c r="B22" s="5">
        <v>0.54722222222222217</v>
      </c>
      <c r="C22" s="1" t="s">
        <v>34</v>
      </c>
      <c r="D22" s="1">
        <v>2</v>
      </c>
      <c r="E22" s="1">
        <v>9</v>
      </c>
      <c r="F22" s="1" t="s">
        <v>43</v>
      </c>
      <c r="G22" s="2">
        <v>46.752899999999997</v>
      </c>
      <c r="H22" s="6">
        <f>1+COUNTIFS(A:A,A22,O:O,"&lt;"&amp;O22)</f>
        <v>8</v>
      </c>
      <c r="I22" s="2">
        <f>AVERAGEIF(A:A,A22,G:G)</f>
        <v>49.141163636363629</v>
      </c>
      <c r="J22" s="2">
        <f>G22-I22</f>
        <v>-2.3882636363636323</v>
      </c>
      <c r="K22" s="2">
        <f>90+J22</f>
        <v>87.611736363636368</v>
      </c>
      <c r="L22" s="2">
        <f>EXP(0.06*K22)</f>
        <v>191.84815155817833</v>
      </c>
      <c r="M22" s="2">
        <f>SUMIF(A:A,A22,L:L)</f>
        <v>2902.2614069497176</v>
      </c>
      <c r="N22" s="3">
        <f>L22/M22</f>
        <v>6.6102988207327296E-2</v>
      </c>
      <c r="O22" s="7">
        <f>1/N22</f>
        <v>15.127909147822054</v>
      </c>
      <c r="P22" s="3">
        <f>IF(O22&gt;21,"",N22)</f>
        <v>6.6102988207327296E-2</v>
      </c>
      <c r="Q22" s="3">
        <f>IF(ISNUMBER(P22),SUMIF(A:A,A22,P:P),"")</f>
        <v>0.94331129669865355</v>
      </c>
      <c r="R22" s="3">
        <f>IFERROR(P22*(1/Q22),"")</f>
        <v>7.00754760794986E-2</v>
      </c>
      <c r="S22" s="8">
        <f>IFERROR(1/R22,"")</f>
        <v>14.270327594571445</v>
      </c>
    </row>
    <row r="23" spans="1:19" x14ac:dyDescent="0.25">
      <c r="A23" s="10">
        <v>2</v>
      </c>
      <c r="B23" s="11">
        <v>0.54722222222222217</v>
      </c>
      <c r="C23" s="10" t="s">
        <v>34</v>
      </c>
      <c r="D23" s="10">
        <v>2</v>
      </c>
      <c r="E23" s="10">
        <v>3</v>
      </c>
      <c r="F23" s="10" t="s">
        <v>37</v>
      </c>
      <c r="G23" s="2">
        <v>43.833766666666705</v>
      </c>
      <c r="H23" s="6">
        <f>1+COUNTIFS(A:A,A23,O:O,"&lt;"&amp;O23)</f>
        <v>9</v>
      </c>
      <c r="I23" s="2">
        <f>AVERAGEIF(A:A,A23,G:G)</f>
        <v>49.141163636363629</v>
      </c>
      <c r="J23" s="2">
        <f>G23-I23</f>
        <v>-5.3073969696969243</v>
      </c>
      <c r="K23" s="2">
        <f>90+J23</f>
        <v>84.692603030303076</v>
      </c>
      <c r="L23" s="2">
        <f>EXP(0.06*K23)</f>
        <v>161.02444436571531</v>
      </c>
      <c r="M23" s="2">
        <f>SUMIF(A:A,A23,L:L)</f>
        <v>2902.2614069497176</v>
      </c>
      <c r="N23" s="3">
        <f>L23/M23</f>
        <v>5.5482405540771849E-2</v>
      </c>
      <c r="O23" s="7">
        <f>1/N23</f>
        <v>18.023731852526456</v>
      </c>
      <c r="P23" s="3">
        <f>IF(O23&gt;21,"",N23)</f>
        <v>5.5482405540771849E-2</v>
      </c>
      <c r="Q23" s="3">
        <f>IF(ISNUMBER(P23),SUMIF(A:A,A23,P:P),"")</f>
        <v>0.94331129669865355</v>
      </c>
      <c r="R23" s="3">
        <f>IFERROR(P23*(1/Q23),"")</f>
        <v>5.8816644871047312E-2</v>
      </c>
      <c r="S23" s="8">
        <f>IFERROR(1/R23,"")</f>
        <v>17.001989865155558</v>
      </c>
    </row>
    <row r="24" spans="1:19" x14ac:dyDescent="0.25">
      <c r="A24" s="1">
        <v>2</v>
      </c>
      <c r="B24" s="5">
        <v>0.54722222222222217</v>
      </c>
      <c r="C24" s="1" t="s">
        <v>34</v>
      </c>
      <c r="D24" s="1">
        <v>2</v>
      </c>
      <c r="E24" s="1">
        <v>10</v>
      </c>
      <c r="F24" s="1" t="s">
        <v>44</v>
      </c>
      <c r="G24" s="2">
        <v>37.252200000000002</v>
      </c>
      <c r="H24" s="6">
        <f>1+COUNTIFS(A:A,A24,O:O,"&lt;"&amp;O24)</f>
        <v>10</v>
      </c>
      <c r="I24" s="2">
        <f>AVERAGEIF(A:A,A24,G:G)</f>
        <v>49.141163636363629</v>
      </c>
      <c r="J24" s="2">
        <f>G24-I24</f>
        <v>-11.888963636363627</v>
      </c>
      <c r="K24" s="2">
        <f>90+J24</f>
        <v>78.111036363636373</v>
      </c>
      <c r="L24" s="2">
        <f>EXP(0.06*K24)</f>
        <v>108.49045337890225</v>
      </c>
      <c r="M24" s="2">
        <f>SUMIF(A:A,A24,L:L)</f>
        <v>2902.2614069497176</v>
      </c>
      <c r="N24" s="3">
        <f>L24/M24</f>
        <v>3.738135135557135E-2</v>
      </c>
      <c r="O24" s="7">
        <f>1/N24</f>
        <v>26.751306834469457</v>
      </c>
      <c r="P24" s="3" t="str">
        <f>IF(O24&gt;21,"",N24)</f>
        <v/>
      </c>
      <c r="Q24" s="3" t="str">
        <f>IF(ISNUMBER(P24),SUMIF(A:A,A24,P:P),"")</f>
        <v/>
      </c>
      <c r="R24" s="3" t="str">
        <f>IFERROR(P24*(1/Q24),"")</f>
        <v/>
      </c>
      <c r="S24" s="8" t="str">
        <f>IFERROR(1/R24,"")</f>
        <v/>
      </c>
    </row>
    <row r="25" spans="1:19" x14ac:dyDescent="0.25">
      <c r="A25" s="10">
        <v>2</v>
      </c>
      <c r="B25" s="11">
        <v>0.54722222222222217</v>
      </c>
      <c r="C25" s="10" t="s">
        <v>34</v>
      </c>
      <c r="D25" s="10">
        <v>2</v>
      </c>
      <c r="E25" s="10">
        <v>6</v>
      </c>
      <c r="F25" s="10" t="s">
        <v>40</v>
      </c>
      <c r="G25" s="2">
        <v>26.240766666666698</v>
      </c>
      <c r="H25" s="6">
        <f>1+COUNTIFS(A:A,A25,O:O,"&lt;"&amp;O25)</f>
        <v>11</v>
      </c>
      <c r="I25" s="2">
        <f>AVERAGEIF(A:A,A25,G:G)</f>
        <v>49.141163636363629</v>
      </c>
      <c r="J25" s="2">
        <f>G25-I25</f>
        <v>-22.900396969696931</v>
      </c>
      <c r="K25" s="2">
        <f>90+J25</f>
        <v>67.099603030303072</v>
      </c>
      <c r="L25" s="2">
        <f>EXP(0.06*K25)</f>
        <v>56.034982422618576</v>
      </c>
      <c r="M25" s="2">
        <f>SUMIF(A:A,A25,L:L)</f>
        <v>2902.2614069497176</v>
      </c>
      <c r="N25" s="3">
        <f>L25/M25</f>
        <v>1.9307351945775087E-2</v>
      </c>
      <c r="O25" s="7">
        <f>1/N25</f>
        <v>51.793741721211234</v>
      </c>
      <c r="P25" s="3" t="str">
        <f>IF(O25&gt;21,"",N25)</f>
        <v/>
      </c>
      <c r="Q25" s="3" t="str">
        <f>IF(ISNUMBER(P25),SUMIF(A:A,A25,P:P),"")</f>
        <v/>
      </c>
      <c r="R25" s="3" t="str">
        <f>IFERROR(P25*(1/Q25),"")</f>
        <v/>
      </c>
      <c r="S25" s="8" t="str">
        <f>IFERROR(1/R25,"")</f>
        <v/>
      </c>
    </row>
    <row r="26" spans="1:19" x14ac:dyDescent="0.25">
      <c r="A26" s="1">
        <v>3</v>
      </c>
      <c r="B26" s="5">
        <v>0.56597222222222221</v>
      </c>
      <c r="C26" s="1" t="s">
        <v>46</v>
      </c>
      <c r="D26" s="1">
        <v>2</v>
      </c>
      <c r="E26" s="1">
        <v>2</v>
      </c>
      <c r="F26" s="1" t="s">
        <v>48</v>
      </c>
      <c r="G26" s="2">
        <v>71.765166666666701</v>
      </c>
      <c r="H26" s="6">
        <f>1+COUNTIFS(A:A,A26,O:O,"&lt;"&amp;O26)</f>
        <v>1</v>
      </c>
      <c r="I26" s="2">
        <f>AVERAGEIF(A:A,A26,G:G)</f>
        <v>53.714611111111083</v>
      </c>
      <c r="J26" s="2">
        <f>G26-I26</f>
        <v>18.050555555555619</v>
      </c>
      <c r="K26" s="2">
        <f>90+J26</f>
        <v>108.05055555555562</v>
      </c>
      <c r="L26" s="2">
        <f>EXP(0.06*K26)</f>
        <v>653.95159393847928</v>
      </c>
      <c r="M26" s="2">
        <f>SUMIF(A:A,A26,L:L)</f>
        <v>1650.3180125011752</v>
      </c>
      <c r="N26" s="3">
        <f>L26/M26</f>
        <v>0.39625792664491905</v>
      </c>
      <c r="O26" s="7">
        <f>1/N26</f>
        <v>2.5236088233411804</v>
      </c>
      <c r="P26" s="3">
        <f>IF(O26&gt;21,"",N26)</f>
        <v>0.39625792664491905</v>
      </c>
      <c r="Q26" s="3">
        <f>IF(ISNUMBER(P26),SUMIF(A:A,A26,P:P),"")</f>
        <v>1.0000000000000002</v>
      </c>
      <c r="R26" s="3">
        <f>IFERROR(P26*(1/Q26),"")</f>
        <v>0.39625792664491893</v>
      </c>
      <c r="S26" s="8">
        <f>IFERROR(1/R26,"")</f>
        <v>2.5236088233411813</v>
      </c>
    </row>
    <row r="27" spans="1:19" x14ac:dyDescent="0.25">
      <c r="A27" s="1">
        <v>3</v>
      </c>
      <c r="B27" s="5">
        <v>0.56597222222222221</v>
      </c>
      <c r="C27" s="1" t="s">
        <v>46</v>
      </c>
      <c r="D27" s="1">
        <v>2</v>
      </c>
      <c r="E27" s="1">
        <v>5</v>
      </c>
      <c r="F27" s="1" t="s">
        <v>50</v>
      </c>
      <c r="G27" s="2">
        <v>60.877899999999897</v>
      </c>
      <c r="H27" s="6">
        <f>1+COUNTIFS(A:A,A27,O:O,"&lt;"&amp;O27)</f>
        <v>2</v>
      </c>
      <c r="I27" s="2">
        <f>AVERAGEIF(A:A,A27,G:G)</f>
        <v>53.714611111111083</v>
      </c>
      <c r="J27" s="2">
        <f>G27-I27</f>
        <v>7.1632888888888147</v>
      </c>
      <c r="K27" s="2">
        <f>90+J27</f>
        <v>97.163288888888815</v>
      </c>
      <c r="L27" s="2">
        <f>EXP(0.06*K27)</f>
        <v>340.28970670222492</v>
      </c>
      <c r="M27" s="2">
        <f>SUMIF(A:A,A27,L:L)</f>
        <v>1650.3180125011752</v>
      </c>
      <c r="N27" s="3">
        <f>L27/M27</f>
        <v>0.20619644463947376</v>
      </c>
      <c r="O27" s="7">
        <f>1/N27</f>
        <v>4.8497441444660216</v>
      </c>
      <c r="P27" s="3">
        <f>IF(O27&gt;21,"",N27)</f>
        <v>0.20619644463947376</v>
      </c>
      <c r="Q27" s="3">
        <f>IF(ISNUMBER(P27),SUMIF(A:A,A27,P:P),"")</f>
        <v>1.0000000000000002</v>
      </c>
      <c r="R27" s="3">
        <f>IFERROR(P27*(1/Q27),"")</f>
        <v>0.2061964446394737</v>
      </c>
      <c r="S27" s="8">
        <f>IFERROR(1/R27,"")</f>
        <v>4.8497441444660225</v>
      </c>
    </row>
    <row r="28" spans="1:19" x14ac:dyDescent="0.25">
      <c r="A28" s="1">
        <v>3</v>
      </c>
      <c r="B28" s="5">
        <v>0.56597222222222221</v>
      </c>
      <c r="C28" s="1" t="s">
        <v>46</v>
      </c>
      <c r="D28" s="1">
        <v>2</v>
      </c>
      <c r="E28" s="1">
        <v>1</v>
      </c>
      <c r="F28" s="1" t="s">
        <v>47</v>
      </c>
      <c r="G28" s="2">
        <v>54.656466666666702</v>
      </c>
      <c r="H28" s="6">
        <f>1+COUNTIFS(A:A,A28,O:O,"&lt;"&amp;O28)</f>
        <v>3</v>
      </c>
      <c r="I28" s="2">
        <f>AVERAGEIF(A:A,A28,G:G)</f>
        <v>53.714611111111083</v>
      </c>
      <c r="J28" s="2">
        <f>G28-I28</f>
        <v>0.94185555555561962</v>
      </c>
      <c r="K28" s="2">
        <f>90+J28</f>
        <v>90.94185555555562</v>
      </c>
      <c r="L28" s="2">
        <f>EXP(0.06*K28)</f>
        <v>234.27867681647862</v>
      </c>
      <c r="M28" s="2">
        <f>SUMIF(A:A,A28,L:L)</f>
        <v>1650.3180125011752</v>
      </c>
      <c r="N28" s="3">
        <f>L28/M28</f>
        <v>0.14195971627396378</v>
      </c>
      <c r="O28" s="7">
        <f>1/N28</f>
        <v>7.0442518923476154</v>
      </c>
      <c r="P28" s="3">
        <f>IF(O28&gt;21,"",N28)</f>
        <v>0.14195971627396378</v>
      </c>
      <c r="Q28" s="3">
        <f>IF(ISNUMBER(P28),SUMIF(A:A,A28,P:P),"")</f>
        <v>1.0000000000000002</v>
      </c>
      <c r="R28" s="3">
        <f>IFERROR(P28*(1/Q28),"")</f>
        <v>0.14195971627396375</v>
      </c>
      <c r="S28" s="8">
        <f>IFERROR(1/R28,"")</f>
        <v>7.0442518923476172</v>
      </c>
    </row>
    <row r="29" spans="1:19" x14ac:dyDescent="0.25">
      <c r="A29" s="1">
        <v>3</v>
      </c>
      <c r="B29" s="5">
        <v>0.56597222222222221</v>
      </c>
      <c r="C29" s="1" t="s">
        <v>46</v>
      </c>
      <c r="D29" s="1">
        <v>2</v>
      </c>
      <c r="E29" s="1">
        <v>3</v>
      </c>
      <c r="F29" s="1" t="s">
        <v>49</v>
      </c>
      <c r="G29" s="2">
        <v>52.937466666666602</v>
      </c>
      <c r="H29" s="6">
        <f>1+COUNTIFS(A:A,A29,O:O,"&lt;"&amp;O29)</f>
        <v>4</v>
      </c>
      <c r="I29" s="2">
        <f>AVERAGEIF(A:A,A29,G:G)</f>
        <v>53.714611111111083</v>
      </c>
      <c r="J29" s="2">
        <f>G29-I29</f>
        <v>-0.77714444444448105</v>
      </c>
      <c r="K29" s="2">
        <f>90+J29</f>
        <v>89.222855555555526</v>
      </c>
      <c r="L29" s="2">
        <f>EXP(0.06*K29)</f>
        <v>211.31952686291427</v>
      </c>
      <c r="M29" s="2">
        <f>SUMIF(A:A,A29,L:L)</f>
        <v>1650.3180125011752</v>
      </c>
      <c r="N29" s="3">
        <f>L29/M29</f>
        <v>0.12804776125702244</v>
      </c>
      <c r="O29" s="7">
        <f>1/N29</f>
        <v>7.8095859715404252</v>
      </c>
      <c r="P29" s="3">
        <f>IF(O29&gt;21,"",N29)</f>
        <v>0.12804776125702244</v>
      </c>
      <c r="Q29" s="3">
        <f>IF(ISNUMBER(P29),SUMIF(A:A,A29,P:P),"")</f>
        <v>1.0000000000000002</v>
      </c>
      <c r="R29" s="3">
        <f>IFERROR(P29*(1/Q29),"")</f>
        <v>0.12804776125702241</v>
      </c>
      <c r="S29" s="8">
        <f>IFERROR(1/R29,"")</f>
        <v>7.809585971540427</v>
      </c>
    </row>
    <row r="30" spans="1:19" x14ac:dyDescent="0.25">
      <c r="A30" s="1">
        <v>3</v>
      </c>
      <c r="B30" s="5">
        <v>0.56597222222222221</v>
      </c>
      <c r="C30" s="1" t="s">
        <v>46</v>
      </c>
      <c r="D30" s="1">
        <v>2</v>
      </c>
      <c r="E30" s="1">
        <v>6</v>
      </c>
      <c r="F30" s="1" t="s">
        <v>51</v>
      </c>
      <c r="G30" s="2">
        <v>44.160833333333301</v>
      </c>
      <c r="H30" s="6">
        <f>1+COUNTIFS(A:A,A30,O:O,"&lt;"&amp;O30)</f>
        <v>5</v>
      </c>
      <c r="I30" s="2">
        <f>AVERAGEIF(A:A,A30,G:G)</f>
        <v>53.714611111111083</v>
      </c>
      <c r="J30" s="2">
        <f>G30-I30</f>
        <v>-9.5537777777777819</v>
      </c>
      <c r="K30" s="2">
        <f>90+J30</f>
        <v>80.446222222222218</v>
      </c>
      <c r="L30" s="2">
        <f>EXP(0.06*K30)</f>
        <v>124.80759773053376</v>
      </c>
      <c r="M30" s="2">
        <f>SUMIF(A:A,A30,L:L)</f>
        <v>1650.3180125011752</v>
      </c>
      <c r="N30" s="3">
        <f>L30/M30</f>
        <v>7.5626392480185628E-2</v>
      </c>
      <c r="O30" s="7">
        <f>1/N30</f>
        <v>13.222897023178826</v>
      </c>
      <c r="P30" s="3">
        <f>IF(O30&gt;21,"",N30)</f>
        <v>7.5626392480185628E-2</v>
      </c>
      <c r="Q30" s="3">
        <f>IF(ISNUMBER(P30),SUMIF(A:A,A30,P:P),"")</f>
        <v>1.0000000000000002</v>
      </c>
      <c r="R30" s="3">
        <f>IFERROR(P30*(1/Q30),"")</f>
        <v>7.5626392480185614E-2</v>
      </c>
      <c r="S30" s="8">
        <f>IFERROR(1/R30,"")</f>
        <v>13.222897023178827</v>
      </c>
    </row>
    <row r="31" spans="1:19" x14ac:dyDescent="0.25">
      <c r="A31" s="1">
        <v>3</v>
      </c>
      <c r="B31" s="5">
        <v>0.56597222222222221</v>
      </c>
      <c r="C31" s="1" t="s">
        <v>46</v>
      </c>
      <c r="D31" s="1">
        <v>2</v>
      </c>
      <c r="E31" s="1">
        <v>7</v>
      </c>
      <c r="F31" s="1" t="s">
        <v>52</v>
      </c>
      <c r="G31" s="2">
        <v>37.8898333333333</v>
      </c>
      <c r="H31" s="6">
        <f>1+COUNTIFS(A:A,A31,O:O,"&lt;"&amp;O31)</f>
        <v>6</v>
      </c>
      <c r="I31" s="2">
        <f>AVERAGEIF(A:A,A31,G:G)</f>
        <v>53.714611111111083</v>
      </c>
      <c r="J31" s="2">
        <f>G31-I31</f>
        <v>-15.824777777777783</v>
      </c>
      <c r="K31" s="2">
        <f>90+J31</f>
        <v>74.175222222222217</v>
      </c>
      <c r="L31" s="2">
        <f>EXP(0.06*K31)</f>
        <v>85.670910450544568</v>
      </c>
      <c r="M31" s="2">
        <f>SUMIF(A:A,A31,L:L)</f>
        <v>1650.3180125011752</v>
      </c>
      <c r="N31" s="3">
        <f>L31/M31</f>
        <v>5.1911758704435498E-2</v>
      </c>
      <c r="O31" s="7">
        <f>1/N31</f>
        <v>19.263458317673159</v>
      </c>
      <c r="P31" s="3">
        <f>IF(O31&gt;21,"",N31)</f>
        <v>5.1911758704435498E-2</v>
      </c>
      <c r="Q31" s="3">
        <f>IF(ISNUMBER(P31),SUMIF(A:A,A31,P:P),"")</f>
        <v>1.0000000000000002</v>
      </c>
      <c r="R31" s="3">
        <f>IFERROR(P31*(1/Q31),"")</f>
        <v>5.1911758704435484E-2</v>
      </c>
      <c r="S31" s="8">
        <f>IFERROR(1/R31,"")</f>
        <v>19.263458317673162</v>
      </c>
    </row>
    <row r="32" spans="1:19" x14ac:dyDescent="0.25">
      <c r="A32" s="1">
        <v>4</v>
      </c>
      <c r="B32" s="5">
        <v>0.57152777777777775</v>
      </c>
      <c r="C32" s="1" t="s">
        <v>34</v>
      </c>
      <c r="D32" s="1">
        <v>3</v>
      </c>
      <c r="E32" s="1">
        <v>1</v>
      </c>
      <c r="F32" s="1" t="s">
        <v>53</v>
      </c>
      <c r="G32" s="2">
        <v>70.272100000000009</v>
      </c>
      <c r="H32" s="6">
        <f>1+COUNTIFS(A:A,A32,O:O,"&lt;"&amp;O32)</f>
        <v>1</v>
      </c>
      <c r="I32" s="2">
        <f>AVERAGEIF(A:A,A32,G:G)</f>
        <v>48.23656296296295</v>
      </c>
      <c r="J32" s="2">
        <f>G32-I32</f>
        <v>22.035537037037059</v>
      </c>
      <c r="K32" s="2">
        <f>90+J32</f>
        <v>112.03553703703706</v>
      </c>
      <c r="L32" s="2">
        <f>EXP(0.06*K32)</f>
        <v>830.58661999360777</v>
      </c>
      <c r="M32" s="2">
        <f>SUMIF(A:A,A32,L:L)</f>
        <v>2838.8444941559933</v>
      </c>
      <c r="N32" s="3">
        <f>L32/M32</f>
        <v>0.29257911861795954</v>
      </c>
      <c r="O32" s="7">
        <f>1/N32</f>
        <v>3.4178789133129079</v>
      </c>
      <c r="P32" s="3">
        <f>IF(O32&gt;21,"",N32)</f>
        <v>0.29257911861795954</v>
      </c>
      <c r="Q32" s="3">
        <f>IF(ISNUMBER(P32),SUMIF(A:A,A32,P:P),"")</f>
        <v>0.92069400321648853</v>
      </c>
      <c r="R32" s="3">
        <f>IFERROR(P32*(1/Q32),"")</f>
        <v>0.31778106254175698</v>
      </c>
      <c r="S32" s="8">
        <f>IFERROR(1/R32,"")</f>
        <v>3.1468206192072832</v>
      </c>
    </row>
    <row r="33" spans="1:19" x14ac:dyDescent="0.25">
      <c r="A33" s="10">
        <v>4</v>
      </c>
      <c r="B33" s="11">
        <v>0.57152777777777775</v>
      </c>
      <c r="C33" s="10" t="s">
        <v>34</v>
      </c>
      <c r="D33" s="10">
        <v>3</v>
      </c>
      <c r="E33" s="10">
        <v>6</v>
      </c>
      <c r="F33" s="10" t="s">
        <v>57</v>
      </c>
      <c r="G33" s="2">
        <v>63.199833333333302</v>
      </c>
      <c r="H33" s="6">
        <f>1+COUNTIFS(A:A,A33,O:O,"&lt;"&amp;O33)</f>
        <v>2</v>
      </c>
      <c r="I33" s="2">
        <f>AVERAGEIF(A:A,A33,G:G)</f>
        <v>48.23656296296295</v>
      </c>
      <c r="J33" s="2">
        <f>G33-I33</f>
        <v>14.963270370370353</v>
      </c>
      <c r="K33" s="2">
        <f>90+J33</f>
        <v>104.96327037037035</v>
      </c>
      <c r="L33" s="2">
        <f>EXP(0.06*K33)</f>
        <v>543.37311607501113</v>
      </c>
      <c r="M33" s="2">
        <f>SUMIF(A:A,A33,L:L)</f>
        <v>2838.8444941559933</v>
      </c>
      <c r="N33" s="3">
        <f>L33/M33</f>
        <v>0.19140643920214426</v>
      </c>
      <c r="O33" s="7">
        <f>1/N33</f>
        <v>5.2244846315953897</v>
      </c>
      <c r="P33" s="3">
        <f>IF(O33&gt;21,"",N33)</f>
        <v>0.19140643920214426</v>
      </c>
      <c r="Q33" s="3">
        <f>IF(ISNUMBER(P33),SUMIF(A:A,A33,P:P),"")</f>
        <v>0.92069400321648853</v>
      </c>
      <c r="R33" s="3">
        <f>IFERROR(P33*(1/Q33),"")</f>
        <v>0.20789365254194847</v>
      </c>
      <c r="S33" s="8">
        <f>IFERROR(1/R33,"")</f>
        <v>4.8101516702065803</v>
      </c>
    </row>
    <row r="34" spans="1:19" x14ac:dyDescent="0.25">
      <c r="A34" s="1">
        <v>4</v>
      </c>
      <c r="B34" s="5">
        <v>0.57152777777777775</v>
      </c>
      <c r="C34" s="1" t="s">
        <v>34</v>
      </c>
      <c r="D34" s="1">
        <v>3</v>
      </c>
      <c r="E34" s="1">
        <v>4</v>
      </c>
      <c r="F34" s="1" t="s">
        <v>55</v>
      </c>
      <c r="G34" s="2">
        <v>59.939533333333294</v>
      </c>
      <c r="H34" s="6">
        <f>1+COUNTIFS(A:A,A34,O:O,"&lt;"&amp;O34)</f>
        <v>3</v>
      </c>
      <c r="I34" s="2">
        <f>AVERAGEIF(A:A,A34,G:G)</f>
        <v>48.23656296296295</v>
      </c>
      <c r="J34" s="2">
        <f>G34-I34</f>
        <v>11.702970370370345</v>
      </c>
      <c r="K34" s="2">
        <f>90+J34</f>
        <v>101.70297037037034</v>
      </c>
      <c r="L34" s="2">
        <f>EXP(0.06*K34)</f>
        <v>446.83000587365268</v>
      </c>
      <c r="M34" s="2">
        <f>SUMIF(A:A,A34,L:L)</f>
        <v>2838.8444941559933</v>
      </c>
      <c r="N34" s="3">
        <f>L34/M34</f>
        <v>0.157398549583639</v>
      </c>
      <c r="O34" s="7">
        <f>1/N34</f>
        <v>6.3532986971307288</v>
      </c>
      <c r="P34" s="3">
        <f>IF(O34&gt;21,"",N34)</f>
        <v>0.157398549583639</v>
      </c>
      <c r="Q34" s="3">
        <f>IF(ISNUMBER(P34),SUMIF(A:A,A34,P:P),"")</f>
        <v>0.92069400321648853</v>
      </c>
      <c r="R34" s="3">
        <f>IFERROR(P34*(1/Q34),"")</f>
        <v>0.17095641878165779</v>
      </c>
      <c r="S34" s="8">
        <f>IFERROR(1/R34,"")</f>
        <v>5.849444011091391</v>
      </c>
    </row>
    <row r="35" spans="1:19" x14ac:dyDescent="0.25">
      <c r="A35" s="10">
        <v>4</v>
      </c>
      <c r="B35" s="11">
        <v>0.57152777777777775</v>
      </c>
      <c r="C35" s="10" t="s">
        <v>34</v>
      </c>
      <c r="D35" s="10">
        <v>3</v>
      </c>
      <c r="E35" s="10">
        <v>7</v>
      </c>
      <c r="F35" s="10" t="s">
        <v>58</v>
      </c>
      <c r="G35" s="2">
        <v>53.022866666666602</v>
      </c>
      <c r="H35" s="6">
        <f>1+COUNTIFS(A:A,A35,O:O,"&lt;"&amp;O35)</f>
        <v>4</v>
      </c>
      <c r="I35" s="2">
        <f>AVERAGEIF(A:A,A35,G:G)</f>
        <v>48.23656296296295</v>
      </c>
      <c r="J35" s="2">
        <f>G35-I35</f>
        <v>4.786303703703652</v>
      </c>
      <c r="K35" s="2">
        <f>90+J35</f>
        <v>94.786303703703652</v>
      </c>
      <c r="L35" s="2">
        <f>EXP(0.06*K35)</f>
        <v>295.05985150601668</v>
      </c>
      <c r="M35" s="2">
        <f>SUMIF(A:A,A35,L:L)</f>
        <v>2838.8444941559933</v>
      </c>
      <c r="N35" s="3">
        <f>L35/M35</f>
        <v>0.10393660241461725</v>
      </c>
      <c r="O35" s="7">
        <f>1/N35</f>
        <v>9.6212496538116952</v>
      </c>
      <c r="P35" s="3">
        <f>IF(O35&gt;21,"",N35)</f>
        <v>0.10393660241461725</v>
      </c>
      <c r="Q35" s="3">
        <f>IF(ISNUMBER(P35),SUMIF(A:A,A35,P:P),"")</f>
        <v>0.92069400321648853</v>
      </c>
      <c r="R35" s="3">
        <f>IFERROR(P35*(1/Q35),"")</f>
        <v>0.11288940956659842</v>
      </c>
      <c r="S35" s="8">
        <f>IFERROR(1/R35,"")</f>
        <v>8.8582268597131435</v>
      </c>
    </row>
    <row r="36" spans="1:19" x14ac:dyDescent="0.25">
      <c r="A36" s="1">
        <v>4</v>
      </c>
      <c r="B36" s="5">
        <v>0.57152777777777775</v>
      </c>
      <c r="C36" s="1" t="s">
        <v>34</v>
      </c>
      <c r="D36" s="1">
        <v>3</v>
      </c>
      <c r="E36" s="1">
        <v>3</v>
      </c>
      <c r="F36" s="1" t="s">
        <v>54</v>
      </c>
      <c r="G36" s="2">
        <v>52.029133333333299</v>
      </c>
      <c r="H36" s="6">
        <f>1+COUNTIFS(A:A,A36,O:O,"&lt;"&amp;O36)</f>
        <v>5</v>
      </c>
      <c r="I36" s="2">
        <f>AVERAGEIF(A:A,A36,G:G)</f>
        <v>48.23656296296295</v>
      </c>
      <c r="J36" s="2">
        <f>G36-I36</f>
        <v>3.7925703703703491</v>
      </c>
      <c r="K36" s="2">
        <f>90+J36</f>
        <v>93.792570370370356</v>
      </c>
      <c r="L36" s="2">
        <f>EXP(0.06*K36)</f>
        <v>277.98140479371762</v>
      </c>
      <c r="M36" s="2">
        <f>SUMIF(A:A,A36,L:L)</f>
        <v>2838.8444941559933</v>
      </c>
      <c r="N36" s="3">
        <f>L36/M36</f>
        <v>9.7920617126428147E-2</v>
      </c>
      <c r="O36" s="7">
        <f>1/N36</f>
        <v>10.212353938791777</v>
      </c>
      <c r="P36" s="3">
        <f>IF(O36&gt;21,"",N36)</f>
        <v>9.7920617126428147E-2</v>
      </c>
      <c r="Q36" s="3">
        <f>IF(ISNUMBER(P36),SUMIF(A:A,A36,P:P),"")</f>
        <v>0.92069400321648853</v>
      </c>
      <c r="R36" s="3">
        <f>IFERROR(P36*(1/Q36),"")</f>
        <v>0.10635522419429017</v>
      </c>
      <c r="S36" s="8">
        <f>IFERROR(1/R36,"")</f>
        <v>9.402453030169875</v>
      </c>
    </row>
    <row r="37" spans="1:19" x14ac:dyDescent="0.25">
      <c r="A37" s="10">
        <v>4</v>
      </c>
      <c r="B37" s="11">
        <v>0.57152777777777775</v>
      </c>
      <c r="C37" s="10" t="s">
        <v>34</v>
      </c>
      <c r="D37" s="10">
        <v>3</v>
      </c>
      <c r="E37" s="10">
        <v>9</v>
      </c>
      <c r="F37" s="10" t="s">
        <v>59</v>
      </c>
      <c r="G37" s="2">
        <v>48.120966666666597</v>
      </c>
      <c r="H37" s="6">
        <f>1+COUNTIFS(A:A,A37,O:O,"&lt;"&amp;O37)</f>
        <v>6</v>
      </c>
      <c r="I37" s="2">
        <f>AVERAGEIF(A:A,A37,G:G)</f>
        <v>48.23656296296295</v>
      </c>
      <c r="J37" s="2">
        <f>G37-I37</f>
        <v>-0.11559629629635282</v>
      </c>
      <c r="K37" s="2">
        <f>90+J37</f>
        <v>89.88440370370364</v>
      </c>
      <c r="L37" s="2">
        <f>EXP(0.06*K37)</f>
        <v>219.87610359156312</v>
      </c>
      <c r="M37" s="2">
        <f>SUMIF(A:A,A37,L:L)</f>
        <v>2838.8444941559933</v>
      </c>
      <c r="N37" s="3">
        <f>L37/M37</f>
        <v>7.7452676271700369E-2</v>
      </c>
      <c r="O37" s="7">
        <f>1/N37</f>
        <v>12.911109701258699</v>
      </c>
      <c r="P37" s="3">
        <f>IF(O37&gt;21,"",N37)</f>
        <v>7.7452676271700369E-2</v>
      </c>
      <c r="Q37" s="3">
        <f>IF(ISNUMBER(P37),SUMIF(A:A,A37,P:P),"")</f>
        <v>0.92069400321648853</v>
      </c>
      <c r="R37" s="3">
        <f>IFERROR(P37*(1/Q37),"")</f>
        <v>8.412423237374822E-2</v>
      </c>
      <c r="S37" s="8">
        <f>IFERROR(1/R37,"")</f>
        <v>11.887181276819112</v>
      </c>
    </row>
    <row r="38" spans="1:19" x14ac:dyDescent="0.25">
      <c r="A38" s="10">
        <v>4</v>
      </c>
      <c r="B38" s="11">
        <v>0.57152777777777775</v>
      </c>
      <c r="C38" s="10" t="s">
        <v>34</v>
      </c>
      <c r="D38" s="10">
        <v>3</v>
      </c>
      <c r="E38" s="10">
        <v>5</v>
      </c>
      <c r="F38" s="10" t="s">
        <v>56</v>
      </c>
      <c r="G38" s="2">
        <v>35.7072</v>
      </c>
      <c r="H38" s="6">
        <f>1+COUNTIFS(A:A,A38,O:O,"&lt;"&amp;O38)</f>
        <v>7</v>
      </c>
      <c r="I38" s="2">
        <f>AVERAGEIF(A:A,A38,G:G)</f>
        <v>48.23656296296295</v>
      </c>
      <c r="J38" s="2">
        <f>G38-I38</f>
        <v>-12.529362962962949</v>
      </c>
      <c r="K38" s="2">
        <f>90+J38</f>
        <v>77.470637037037051</v>
      </c>
      <c r="L38" s="2">
        <f>EXP(0.06*K38)</f>
        <v>104.40089228698575</v>
      </c>
      <c r="M38" s="2">
        <f>SUMIF(A:A,A38,L:L)</f>
        <v>2838.8444941559933</v>
      </c>
      <c r="N38" s="3">
        <f>L38/M38</f>
        <v>3.6775840487883016E-2</v>
      </c>
      <c r="O38" s="7">
        <f>1/N38</f>
        <v>27.19176466760786</v>
      </c>
      <c r="P38" s="3" t="str">
        <f>IF(O38&gt;21,"",N38)</f>
        <v/>
      </c>
      <c r="Q38" s="3" t="str">
        <f>IF(ISNUMBER(P38),SUMIF(A:A,A38,P:P),"")</f>
        <v/>
      </c>
      <c r="R38" s="3" t="str">
        <f>IFERROR(P38*(1/Q38),"")</f>
        <v/>
      </c>
      <c r="S38" s="8" t="str">
        <f>IFERROR(1/R38,"")</f>
        <v/>
      </c>
    </row>
    <row r="39" spans="1:19" x14ac:dyDescent="0.25">
      <c r="A39" s="10">
        <v>4</v>
      </c>
      <c r="B39" s="11">
        <v>0.57152777777777775</v>
      </c>
      <c r="C39" s="10" t="s">
        <v>34</v>
      </c>
      <c r="D39" s="10">
        <v>3</v>
      </c>
      <c r="E39" s="10">
        <v>11</v>
      </c>
      <c r="F39" s="10" t="s">
        <v>61</v>
      </c>
      <c r="G39" s="2">
        <v>30.636166666666696</v>
      </c>
      <c r="H39" s="6">
        <f>1+COUNTIFS(A:A,A39,O:O,"&lt;"&amp;O39)</f>
        <v>8</v>
      </c>
      <c r="I39" s="2">
        <f>AVERAGEIF(A:A,A39,G:G)</f>
        <v>48.23656296296295</v>
      </c>
      <c r="J39" s="2">
        <f>G39-I39</f>
        <v>-17.600396296296253</v>
      </c>
      <c r="K39" s="2">
        <f>90+J39</f>
        <v>72.399603703703747</v>
      </c>
      <c r="L39" s="2">
        <f>EXP(0.06*K39)</f>
        <v>77.01315275159304</v>
      </c>
      <c r="M39" s="2">
        <f>SUMIF(A:A,A39,L:L)</f>
        <v>2838.8444941559933</v>
      </c>
      <c r="N39" s="3">
        <f>L39/M39</f>
        <v>2.7128344969275797E-2</v>
      </c>
      <c r="O39" s="7">
        <f>1/N39</f>
        <v>36.861813764626994</v>
      </c>
      <c r="P39" s="3" t="str">
        <f>IF(O39&gt;21,"",N39)</f>
        <v/>
      </c>
      <c r="Q39" s="3" t="str">
        <f>IF(ISNUMBER(P39),SUMIF(A:A,A39,P:P),"")</f>
        <v/>
      </c>
      <c r="R39" s="3" t="str">
        <f>IFERROR(P39*(1/Q39),"")</f>
        <v/>
      </c>
      <c r="S39" s="8" t="str">
        <f>IFERROR(1/R39,"")</f>
        <v/>
      </c>
    </row>
    <row r="40" spans="1:19" x14ac:dyDescent="0.25">
      <c r="A40" s="10">
        <v>4</v>
      </c>
      <c r="B40" s="11">
        <v>0.57152777777777775</v>
      </c>
      <c r="C40" s="10" t="s">
        <v>34</v>
      </c>
      <c r="D40" s="10">
        <v>3</v>
      </c>
      <c r="E40" s="10">
        <v>10</v>
      </c>
      <c r="F40" s="10" t="s">
        <v>60</v>
      </c>
      <c r="G40" s="2">
        <v>21.201266666666697</v>
      </c>
      <c r="H40" s="6">
        <f>1+COUNTIFS(A:A,A40,O:O,"&lt;"&amp;O40)</f>
        <v>9</v>
      </c>
      <c r="I40" s="2">
        <f>AVERAGEIF(A:A,A40,G:G)</f>
        <v>48.23656296296295</v>
      </c>
      <c r="J40" s="2">
        <f>G40-I40</f>
        <v>-27.035296296296252</v>
      </c>
      <c r="K40" s="2">
        <f>90+J40</f>
        <v>62.964703703703748</v>
      </c>
      <c r="L40" s="2">
        <f>EXP(0.06*K40)</f>
        <v>43.723347283845705</v>
      </c>
      <c r="M40" s="2">
        <f>SUMIF(A:A,A40,L:L)</f>
        <v>2838.8444941559933</v>
      </c>
      <c r="N40" s="3">
        <f>L40/M40</f>
        <v>1.5401811326352674E-2</v>
      </c>
      <c r="O40" s="7">
        <f>1/N40</f>
        <v>64.927428262219308</v>
      </c>
      <c r="P40" s="3" t="str">
        <f>IF(O40&gt;21,"",N40)</f>
        <v/>
      </c>
      <c r="Q40" s="3" t="str">
        <f>IF(ISNUMBER(P40),SUMIF(A:A,A40,P:P),"")</f>
        <v/>
      </c>
      <c r="R40" s="3" t="str">
        <f>IFERROR(P40*(1/Q40),"")</f>
        <v/>
      </c>
      <c r="S40" s="8" t="str">
        <f>IFERROR(1/R40,"")</f>
        <v/>
      </c>
    </row>
    <row r="41" spans="1:19" x14ac:dyDescent="0.25">
      <c r="A41" s="1">
        <v>5</v>
      </c>
      <c r="B41" s="5">
        <v>0.57638888888888895</v>
      </c>
      <c r="C41" s="1" t="s">
        <v>20</v>
      </c>
      <c r="D41" s="1">
        <v>5</v>
      </c>
      <c r="E41" s="1">
        <v>3</v>
      </c>
      <c r="F41" s="1" t="s">
        <v>64</v>
      </c>
      <c r="G41" s="2">
        <v>74.27353333333329</v>
      </c>
      <c r="H41" s="6">
        <f>1+COUNTIFS(A:A,A41,O:O,"&lt;"&amp;O41)</f>
        <v>1</v>
      </c>
      <c r="I41" s="2">
        <f>AVERAGEIF(A:A,A41,G:G)</f>
        <v>51.17484000000001</v>
      </c>
      <c r="J41" s="2">
        <f>G41-I41</f>
        <v>23.09869333333328</v>
      </c>
      <c r="K41" s="2">
        <f>90+J41</f>
        <v>113.09869333333327</v>
      </c>
      <c r="L41" s="2">
        <f>EXP(0.06*K41)</f>
        <v>885.29559952370028</v>
      </c>
      <c r="M41" s="2">
        <f>SUMIF(A:A,A41,L:L)</f>
        <v>2990.0315527112652</v>
      </c>
      <c r="N41" s="3">
        <f>L41/M41</f>
        <v>0.29608236030851998</v>
      </c>
      <c r="O41" s="7">
        <f>1/N41</f>
        <v>3.3774386253811026</v>
      </c>
      <c r="P41" s="3">
        <f>IF(O41&gt;21,"",N41)</f>
        <v>0.29608236030851998</v>
      </c>
      <c r="Q41" s="3">
        <f>IF(ISNUMBER(P41),SUMIF(A:A,A41,P:P),"")</f>
        <v>0.95562789057806596</v>
      </c>
      <c r="R41" s="3">
        <f>IFERROR(P41*(1/Q41),"")</f>
        <v>0.30983017890930087</v>
      </c>
      <c r="S41" s="8">
        <f>IFERROR(1/R41,"")</f>
        <v>3.2275745491298258</v>
      </c>
    </row>
    <row r="42" spans="1:19" x14ac:dyDescent="0.25">
      <c r="A42" s="1">
        <v>5</v>
      </c>
      <c r="B42" s="5">
        <v>0.57638888888888895</v>
      </c>
      <c r="C42" s="1" t="s">
        <v>20</v>
      </c>
      <c r="D42" s="1">
        <v>5</v>
      </c>
      <c r="E42" s="1">
        <v>1</v>
      </c>
      <c r="F42" s="1" t="s">
        <v>62</v>
      </c>
      <c r="G42" s="2">
        <v>65.949833333333302</v>
      </c>
      <c r="H42" s="6">
        <f>1+COUNTIFS(A:A,A42,O:O,"&lt;"&amp;O42)</f>
        <v>2</v>
      </c>
      <c r="I42" s="2">
        <f>AVERAGEIF(A:A,A42,G:G)</f>
        <v>51.17484000000001</v>
      </c>
      <c r="J42" s="2">
        <f>G42-I42</f>
        <v>14.774993333333292</v>
      </c>
      <c r="K42" s="2">
        <f>90+J42</f>
        <v>104.7749933333333</v>
      </c>
      <c r="L42" s="2">
        <f>EXP(0.06*K42)</f>
        <v>537.26937598986137</v>
      </c>
      <c r="M42" s="2">
        <f>SUMIF(A:A,A42,L:L)</f>
        <v>2990.0315527112652</v>
      </c>
      <c r="N42" s="3">
        <f>L42/M42</f>
        <v>0.17968685832184034</v>
      </c>
      <c r="O42" s="7">
        <f>1/N42</f>
        <v>5.565237265203236</v>
      </c>
      <c r="P42" s="3">
        <f>IF(O42&gt;21,"",N42)</f>
        <v>0.17968685832184034</v>
      </c>
      <c r="Q42" s="3">
        <f>IF(ISNUMBER(P42),SUMIF(A:A,A42,P:P),"")</f>
        <v>0.95562789057806596</v>
      </c>
      <c r="R42" s="3">
        <f>IFERROR(P42*(1/Q42),"")</f>
        <v>0.18803015283819993</v>
      </c>
      <c r="S42" s="8">
        <f>IFERROR(1/R42,"")</f>
        <v>5.3182959483126124</v>
      </c>
    </row>
    <row r="43" spans="1:19" x14ac:dyDescent="0.25">
      <c r="A43" s="1">
        <v>5</v>
      </c>
      <c r="B43" s="5">
        <v>0.57638888888888895</v>
      </c>
      <c r="C43" s="1" t="s">
        <v>20</v>
      </c>
      <c r="D43" s="1">
        <v>5</v>
      </c>
      <c r="E43" s="1">
        <v>5</v>
      </c>
      <c r="F43" s="1" t="s">
        <v>66</v>
      </c>
      <c r="G43" s="2">
        <v>59.055833333333297</v>
      </c>
      <c r="H43" s="6">
        <f>1+COUNTIFS(A:A,A43,O:O,"&lt;"&amp;O43)</f>
        <v>3</v>
      </c>
      <c r="I43" s="2">
        <f>AVERAGEIF(A:A,A43,G:G)</f>
        <v>51.17484000000001</v>
      </c>
      <c r="J43" s="2">
        <f>G43-I43</f>
        <v>7.8809933333332864</v>
      </c>
      <c r="K43" s="2">
        <f>90+J43</f>
        <v>97.880993333333294</v>
      </c>
      <c r="L43" s="2">
        <f>EXP(0.06*K43)</f>
        <v>355.26344043558976</v>
      </c>
      <c r="M43" s="2">
        <f>SUMIF(A:A,A43,L:L)</f>
        <v>2990.0315527112652</v>
      </c>
      <c r="N43" s="3">
        <f>L43/M43</f>
        <v>0.11881595032448677</v>
      </c>
      <c r="O43" s="7">
        <f>1/N43</f>
        <v>8.4163784177881542</v>
      </c>
      <c r="P43" s="3">
        <f>IF(O43&gt;21,"",N43)</f>
        <v>0.11881595032448677</v>
      </c>
      <c r="Q43" s="3">
        <f>IF(ISNUMBER(P43),SUMIF(A:A,A43,P:P),"")</f>
        <v>0.95562789057806596</v>
      </c>
      <c r="R43" s="3">
        <f>IFERROR(P43*(1/Q43),"")</f>
        <v>0.12433286166712253</v>
      </c>
      <c r="S43" s="8">
        <f>IFERROR(1/R43,"")</f>
        <v>8.0429259536976545</v>
      </c>
    </row>
    <row r="44" spans="1:19" x14ac:dyDescent="0.25">
      <c r="A44" s="1">
        <v>5</v>
      </c>
      <c r="B44" s="5">
        <v>0.57638888888888895</v>
      </c>
      <c r="C44" s="1" t="s">
        <v>20</v>
      </c>
      <c r="D44" s="1">
        <v>5</v>
      </c>
      <c r="E44" s="1">
        <v>4</v>
      </c>
      <c r="F44" s="1" t="s">
        <v>65</v>
      </c>
      <c r="G44" s="2">
        <v>55.239100000000093</v>
      </c>
      <c r="H44" s="6">
        <f>1+COUNTIFS(A:A,A44,O:O,"&lt;"&amp;O44)</f>
        <v>4</v>
      </c>
      <c r="I44" s="2">
        <f>AVERAGEIF(A:A,A44,G:G)</f>
        <v>51.17484000000001</v>
      </c>
      <c r="J44" s="2">
        <f>G44-I44</f>
        <v>4.0642600000000826</v>
      </c>
      <c r="K44" s="2">
        <f>90+J44</f>
        <v>94.064260000000075</v>
      </c>
      <c r="L44" s="2">
        <f>EXP(0.06*K44)</f>
        <v>282.55002088727002</v>
      </c>
      <c r="M44" s="2">
        <f>SUMIF(A:A,A44,L:L)</f>
        <v>2990.0315527112652</v>
      </c>
      <c r="N44" s="3">
        <f>L44/M44</f>
        <v>9.4497337538482717E-2</v>
      </c>
      <c r="O44" s="7">
        <f>1/N44</f>
        <v>10.582308730050347</v>
      </c>
      <c r="P44" s="3">
        <f>IF(O44&gt;21,"",N44)</f>
        <v>9.4497337538482717E-2</v>
      </c>
      <c r="Q44" s="3">
        <f>IF(ISNUMBER(P44),SUMIF(A:A,A44,P:P),"")</f>
        <v>0.95562789057806596</v>
      </c>
      <c r="R44" s="3">
        <f>IFERROR(P44*(1/Q44),"")</f>
        <v>9.8885076995105931E-2</v>
      </c>
      <c r="S44" s="8">
        <f>IFERROR(1/R44,"")</f>
        <v>10.112749369143865</v>
      </c>
    </row>
    <row r="45" spans="1:19" x14ac:dyDescent="0.25">
      <c r="A45" s="1">
        <v>5</v>
      </c>
      <c r="B45" s="5">
        <v>0.57638888888888895</v>
      </c>
      <c r="C45" s="1" t="s">
        <v>20</v>
      </c>
      <c r="D45" s="1">
        <v>5</v>
      </c>
      <c r="E45" s="1">
        <v>6</v>
      </c>
      <c r="F45" s="1" t="s">
        <v>67</v>
      </c>
      <c r="G45" s="2">
        <v>54.661666666666697</v>
      </c>
      <c r="H45" s="6">
        <f>1+COUNTIFS(A:A,A45,O:O,"&lt;"&amp;O45)</f>
        <v>5</v>
      </c>
      <c r="I45" s="2">
        <f>AVERAGEIF(A:A,A45,G:G)</f>
        <v>51.17484000000001</v>
      </c>
      <c r="J45" s="2">
        <f>G45-I45</f>
        <v>3.4868266666666869</v>
      </c>
      <c r="K45" s="2">
        <f>90+J45</f>
        <v>93.486826666666687</v>
      </c>
      <c r="L45" s="2">
        <f>EXP(0.06*K45)</f>
        <v>272.92843009755808</v>
      </c>
      <c r="M45" s="2">
        <f>SUMIF(A:A,A45,L:L)</f>
        <v>2990.0315527112652</v>
      </c>
      <c r="N45" s="3">
        <f>L45/M45</f>
        <v>9.1279448155012044E-2</v>
      </c>
      <c r="O45" s="7">
        <f>1/N45</f>
        <v>10.955368598436156</v>
      </c>
      <c r="P45" s="3">
        <f>IF(O45&gt;21,"",N45)</f>
        <v>9.1279448155012044E-2</v>
      </c>
      <c r="Q45" s="3">
        <f>IF(ISNUMBER(P45),SUMIF(A:A,A45,P:P),"")</f>
        <v>0.95562789057806596</v>
      </c>
      <c r="R45" s="3">
        <f>IFERROR(P45*(1/Q45),"")</f>
        <v>9.5517773241001233E-2</v>
      </c>
      <c r="S45" s="8">
        <f>IFERROR(1/R45,"")</f>
        <v>10.469255784228727</v>
      </c>
    </row>
    <row r="46" spans="1:19" x14ac:dyDescent="0.25">
      <c r="A46" s="1">
        <v>5</v>
      </c>
      <c r="B46" s="5">
        <v>0.57638888888888895</v>
      </c>
      <c r="C46" s="1" t="s">
        <v>20</v>
      </c>
      <c r="D46" s="1">
        <v>5</v>
      </c>
      <c r="E46" s="1">
        <v>2</v>
      </c>
      <c r="F46" s="1" t="s">
        <v>63</v>
      </c>
      <c r="G46" s="2">
        <v>50.735600000000005</v>
      </c>
      <c r="H46" s="6">
        <f>1+COUNTIFS(A:A,A46,O:O,"&lt;"&amp;O46)</f>
        <v>6</v>
      </c>
      <c r="I46" s="2">
        <f>AVERAGEIF(A:A,A46,G:G)</f>
        <v>51.17484000000001</v>
      </c>
      <c r="J46" s="2">
        <f>G46-I46</f>
        <v>-0.43924000000000518</v>
      </c>
      <c r="K46" s="2">
        <f>90+J46</f>
        <v>89.560759999999988</v>
      </c>
      <c r="L46" s="2">
        <f>EXP(0.06*K46)</f>
        <v>215.64760131815095</v>
      </c>
      <c r="M46" s="2">
        <f>SUMIF(A:A,A46,L:L)</f>
        <v>2990.0315527112652</v>
      </c>
      <c r="N46" s="3">
        <f>L46/M46</f>
        <v>7.2122182497575515E-2</v>
      </c>
      <c r="O46" s="7">
        <f>1/N46</f>
        <v>13.865359662869553</v>
      </c>
      <c r="P46" s="3">
        <f>IF(O46&gt;21,"",N46)</f>
        <v>7.2122182497575515E-2</v>
      </c>
      <c r="Q46" s="3">
        <f>IF(ISNUMBER(P46),SUMIF(A:A,A46,P:P),"")</f>
        <v>0.95562789057806596</v>
      </c>
      <c r="R46" s="3">
        <f>IFERROR(P46*(1/Q46),"")</f>
        <v>7.5470989501937105E-2</v>
      </c>
      <c r="S46" s="8">
        <f>IFERROR(1/R46,"")</f>
        <v>13.250124406734233</v>
      </c>
    </row>
    <row r="47" spans="1:19" x14ac:dyDescent="0.25">
      <c r="A47" s="1">
        <v>5</v>
      </c>
      <c r="B47" s="5">
        <v>0.57638888888888895</v>
      </c>
      <c r="C47" s="1" t="s">
        <v>20</v>
      </c>
      <c r="D47" s="1">
        <v>5</v>
      </c>
      <c r="E47" s="1">
        <v>7</v>
      </c>
      <c r="F47" s="1" t="s">
        <v>68</v>
      </c>
      <c r="G47" s="2">
        <v>45.766733333333299</v>
      </c>
      <c r="H47" s="6">
        <f>1+COUNTIFS(A:A,A47,O:O,"&lt;"&amp;O47)</f>
        <v>7</v>
      </c>
      <c r="I47" s="2">
        <f>AVERAGEIF(A:A,A47,G:G)</f>
        <v>51.17484000000001</v>
      </c>
      <c r="J47" s="2">
        <f>G47-I47</f>
        <v>-5.4081066666667112</v>
      </c>
      <c r="K47" s="2">
        <f>90+J47</f>
        <v>84.591893333333289</v>
      </c>
      <c r="L47" s="2">
        <f>EXP(0.06*K47)</f>
        <v>160.05437479992844</v>
      </c>
      <c r="M47" s="2">
        <f>SUMIF(A:A,A47,L:L)</f>
        <v>2990.0315527112652</v>
      </c>
      <c r="N47" s="3">
        <f>L47/M47</f>
        <v>5.3529326356036688E-2</v>
      </c>
      <c r="O47" s="7">
        <f>1/N47</f>
        <v>18.681348488280136</v>
      </c>
      <c r="P47" s="3">
        <f>IF(O47&gt;21,"",N47)</f>
        <v>5.3529326356036688E-2</v>
      </c>
      <c r="Q47" s="3">
        <f>IF(ISNUMBER(P47),SUMIF(A:A,A47,P:P),"")</f>
        <v>0.95562789057806596</v>
      </c>
      <c r="R47" s="3">
        <f>IFERROR(P47*(1/Q47),"")</f>
        <v>5.6014822174828352E-2</v>
      </c>
      <c r="S47" s="8">
        <f>IFERROR(1/R47,"")</f>
        <v>17.852417649008885</v>
      </c>
    </row>
    <row r="48" spans="1:19" x14ac:dyDescent="0.25">
      <c r="A48" s="1">
        <v>5</v>
      </c>
      <c r="B48" s="5">
        <v>0.57638888888888895</v>
      </c>
      <c r="C48" s="1" t="s">
        <v>20</v>
      </c>
      <c r="D48" s="1">
        <v>5</v>
      </c>
      <c r="E48" s="1">
        <v>8</v>
      </c>
      <c r="F48" s="1" t="s">
        <v>69</v>
      </c>
      <c r="G48" s="2">
        <v>44.5009333333334</v>
      </c>
      <c r="H48" s="6">
        <f>1+COUNTIFS(A:A,A48,O:O,"&lt;"&amp;O48)</f>
        <v>8</v>
      </c>
      <c r="I48" s="2">
        <f>AVERAGEIF(A:A,A48,G:G)</f>
        <v>51.17484000000001</v>
      </c>
      <c r="J48" s="2">
        <f>G48-I48</f>
        <v>-6.6739066666666105</v>
      </c>
      <c r="K48" s="2">
        <f>90+J48</f>
        <v>83.32609333333339</v>
      </c>
      <c r="L48" s="2">
        <f>EXP(0.06*K48)</f>
        <v>148.34870242726637</v>
      </c>
      <c r="M48" s="2">
        <f>SUMIF(A:A,A48,L:L)</f>
        <v>2990.0315527112652</v>
      </c>
      <c r="N48" s="3">
        <f>L48/M48</f>
        <v>4.9614427076111793E-2</v>
      </c>
      <c r="O48" s="7">
        <f>1/N48</f>
        <v>20.155427744150593</v>
      </c>
      <c r="P48" s="3">
        <f>IF(O48&gt;21,"",N48)</f>
        <v>4.9614427076111793E-2</v>
      </c>
      <c r="Q48" s="3">
        <f>IF(ISNUMBER(P48),SUMIF(A:A,A48,P:P),"")</f>
        <v>0.95562789057806596</v>
      </c>
      <c r="R48" s="3">
        <f>IFERROR(P48*(1/Q48),"")</f>
        <v>5.1918144672503941E-2</v>
      </c>
      <c r="S48" s="8">
        <f>IFERROR(1/R48,"")</f>
        <v>19.261088898841258</v>
      </c>
    </row>
    <row r="49" spans="1:19" x14ac:dyDescent="0.25">
      <c r="A49" s="1">
        <v>5</v>
      </c>
      <c r="B49" s="5">
        <v>0.57638888888888895</v>
      </c>
      <c r="C49" s="1" t="s">
        <v>20</v>
      </c>
      <c r="D49" s="1">
        <v>5</v>
      </c>
      <c r="E49" s="1">
        <v>9</v>
      </c>
      <c r="F49" s="1" t="s">
        <v>70</v>
      </c>
      <c r="G49" s="2">
        <v>33.979366666666699</v>
      </c>
      <c r="H49" s="6">
        <f>1+COUNTIFS(A:A,A49,O:O,"&lt;"&amp;O49)</f>
        <v>9</v>
      </c>
      <c r="I49" s="2">
        <f>AVERAGEIF(A:A,A49,G:G)</f>
        <v>51.17484000000001</v>
      </c>
      <c r="J49" s="2">
        <f>G49-I49</f>
        <v>-17.195473333333311</v>
      </c>
      <c r="K49" s="2">
        <f>90+J49</f>
        <v>72.804526666666689</v>
      </c>
      <c r="L49" s="2">
        <f>EXP(0.06*K49)</f>
        <v>78.907130684693584</v>
      </c>
      <c r="M49" s="2">
        <f>SUMIF(A:A,A49,L:L)</f>
        <v>2990.0315527112652</v>
      </c>
      <c r="N49" s="3">
        <f>L49/M49</f>
        <v>2.6390066222927687E-2</v>
      </c>
      <c r="O49" s="7">
        <f>1/N49</f>
        <v>37.89304625280554</v>
      </c>
      <c r="P49" s="3" t="str">
        <f>IF(O49&gt;21,"",N49)</f>
        <v/>
      </c>
      <c r="Q49" s="3" t="str">
        <f>IF(ISNUMBER(P49),SUMIF(A:A,A49,P:P),"")</f>
        <v/>
      </c>
      <c r="R49" s="3" t="str">
        <f>IFERROR(P49*(1/Q49),"")</f>
        <v/>
      </c>
      <c r="S49" s="8" t="str">
        <f>IFERROR(1/R49,"")</f>
        <v/>
      </c>
    </row>
    <row r="50" spans="1:19" x14ac:dyDescent="0.25">
      <c r="A50" s="1">
        <v>5</v>
      </c>
      <c r="B50" s="5">
        <v>0.57638888888888895</v>
      </c>
      <c r="C50" s="1" t="s">
        <v>20</v>
      </c>
      <c r="D50" s="1">
        <v>5</v>
      </c>
      <c r="E50" s="1">
        <v>10</v>
      </c>
      <c r="F50" s="1" t="s">
        <v>71</v>
      </c>
      <c r="G50" s="2">
        <v>27.585799999999999</v>
      </c>
      <c r="H50" s="6">
        <f>1+COUNTIFS(A:A,A50,O:O,"&lt;"&amp;O50)</f>
        <v>10</v>
      </c>
      <c r="I50" s="2">
        <f>AVERAGEIF(A:A,A50,G:G)</f>
        <v>51.17484000000001</v>
      </c>
      <c r="J50" s="2">
        <f>G50-I50</f>
        <v>-23.589040000000011</v>
      </c>
      <c r="K50" s="2">
        <f>90+J50</f>
        <v>66.410959999999989</v>
      </c>
      <c r="L50" s="2">
        <f>EXP(0.06*K50)</f>
        <v>53.766876547246092</v>
      </c>
      <c r="M50" s="2">
        <f>SUMIF(A:A,A50,L:L)</f>
        <v>2990.0315527112652</v>
      </c>
      <c r="N50" s="3">
        <f>L50/M50</f>
        <v>1.798204319900638E-2</v>
      </c>
      <c r="O50" s="7">
        <f>1/N50</f>
        <v>55.611033125271113</v>
      </c>
      <c r="P50" s="3" t="str">
        <f>IF(O50&gt;21,"",N50)</f>
        <v/>
      </c>
      <c r="Q50" s="3" t="str">
        <f>IF(ISNUMBER(P50),SUMIF(A:A,A50,P:P),"")</f>
        <v/>
      </c>
      <c r="R50" s="3" t="str">
        <f>IFERROR(P50*(1/Q50),"")</f>
        <v/>
      </c>
      <c r="S50" s="8" t="str">
        <f>IFERROR(1/R50,"")</f>
        <v/>
      </c>
    </row>
    <row r="51" spans="1:19" x14ac:dyDescent="0.25">
      <c r="A51" s="10">
        <v>6</v>
      </c>
      <c r="B51" s="11">
        <v>0.59027777777777779</v>
      </c>
      <c r="C51" s="10" t="s">
        <v>46</v>
      </c>
      <c r="D51" s="10">
        <v>3</v>
      </c>
      <c r="E51" s="10">
        <v>2</v>
      </c>
      <c r="F51" s="10" t="s">
        <v>73</v>
      </c>
      <c r="G51" s="2">
        <v>74.277233333333299</v>
      </c>
      <c r="H51" s="6">
        <f>1+COUNTIFS(A:A,A51,O:O,"&lt;"&amp;O51)</f>
        <v>1</v>
      </c>
      <c r="I51" s="2">
        <f>AVERAGEIF(A:A,A51,G:G)</f>
        <v>52.511661904761901</v>
      </c>
      <c r="J51" s="2">
        <f>G51-I51</f>
        <v>21.765571428571398</v>
      </c>
      <c r="K51" s="2">
        <f>90+J51</f>
        <v>111.76557142857141</v>
      </c>
      <c r="L51" s="2">
        <f>EXP(0.06*K51)</f>
        <v>817.24120652717681</v>
      </c>
      <c r="M51" s="2">
        <f>SUMIF(A:A,A51,L:L)</f>
        <v>2001.854854267792</v>
      </c>
      <c r="N51" s="3">
        <f>L51/M51</f>
        <v>0.40824198856619648</v>
      </c>
      <c r="O51" s="7">
        <f>1/N51</f>
        <v>2.4495275547528594</v>
      </c>
      <c r="P51" s="3">
        <f>IF(O51&gt;21,"",N51)</f>
        <v>0.40824198856619648</v>
      </c>
      <c r="Q51" s="3">
        <f>IF(ISNUMBER(P51),SUMIF(A:A,A51,P:P),"")</f>
        <v>0.96334718958921317</v>
      </c>
      <c r="R51" s="3">
        <f>IFERROR(P51*(1/Q51),"")</f>
        <v>0.42377451554125301</v>
      </c>
      <c r="S51" s="8">
        <f>IFERROR(1/R51,"")</f>
        <v>2.3597454856925046</v>
      </c>
    </row>
    <row r="52" spans="1:19" x14ac:dyDescent="0.25">
      <c r="A52" s="10">
        <v>6</v>
      </c>
      <c r="B52" s="11">
        <v>0.59027777777777779</v>
      </c>
      <c r="C52" s="10" t="s">
        <v>46</v>
      </c>
      <c r="D52" s="10">
        <v>3</v>
      </c>
      <c r="E52" s="10">
        <v>1</v>
      </c>
      <c r="F52" s="10" t="s">
        <v>72</v>
      </c>
      <c r="G52" s="2">
        <v>59.753100000000003</v>
      </c>
      <c r="H52" s="6">
        <f>1+COUNTIFS(A:A,A52,O:O,"&lt;"&amp;O52)</f>
        <v>2</v>
      </c>
      <c r="I52" s="2">
        <f>AVERAGEIF(A:A,A52,G:G)</f>
        <v>52.511661904761901</v>
      </c>
      <c r="J52" s="2">
        <f>G52-I52</f>
        <v>7.2414380952381023</v>
      </c>
      <c r="K52" s="2">
        <f>90+J52</f>
        <v>97.241438095238095</v>
      </c>
      <c r="L52" s="2">
        <f>EXP(0.06*K52)</f>
        <v>341.88905563787176</v>
      </c>
      <c r="M52" s="2">
        <f>SUMIF(A:A,A52,L:L)</f>
        <v>2001.854854267792</v>
      </c>
      <c r="N52" s="3">
        <f>L52/M52</f>
        <v>0.17078613612220289</v>
      </c>
      <c r="O52" s="7">
        <f>1/N52</f>
        <v>5.855276210971061</v>
      </c>
      <c r="P52" s="3">
        <f>IF(O52&gt;21,"",N52)</f>
        <v>0.17078613612220289</v>
      </c>
      <c r="Q52" s="3">
        <f>IF(ISNUMBER(P52),SUMIF(A:A,A52,P:P),"")</f>
        <v>0.96334718958921317</v>
      </c>
      <c r="R52" s="3">
        <f>IFERROR(P52*(1/Q52),"")</f>
        <v>0.17728409650006749</v>
      </c>
      <c r="S52" s="8">
        <f>IFERROR(1/R52,"")</f>
        <v>5.6406638821075488</v>
      </c>
    </row>
    <row r="53" spans="1:19" x14ac:dyDescent="0.25">
      <c r="A53" s="10">
        <v>6</v>
      </c>
      <c r="B53" s="11">
        <v>0.59027777777777779</v>
      </c>
      <c r="C53" s="10" t="s">
        <v>46</v>
      </c>
      <c r="D53" s="10">
        <v>3</v>
      </c>
      <c r="E53" s="10">
        <v>5</v>
      </c>
      <c r="F53" s="10" t="s">
        <v>75</v>
      </c>
      <c r="G53" s="2">
        <v>52.9848</v>
      </c>
      <c r="H53" s="6">
        <f>1+COUNTIFS(A:A,A53,O:O,"&lt;"&amp;O53)</f>
        <v>3</v>
      </c>
      <c r="I53" s="2">
        <f>AVERAGEIF(A:A,A53,G:G)</f>
        <v>52.511661904761901</v>
      </c>
      <c r="J53" s="2">
        <f>G53-I53</f>
        <v>0.4731380952380988</v>
      </c>
      <c r="K53" s="2">
        <f>90+J53</f>
        <v>90.473138095238099</v>
      </c>
      <c r="L53" s="2">
        <f>EXP(0.06*K53)</f>
        <v>227.78183018960414</v>
      </c>
      <c r="M53" s="2">
        <f>SUMIF(A:A,A53,L:L)</f>
        <v>2001.854854267792</v>
      </c>
      <c r="N53" s="3">
        <f>L53/M53</f>
        <v>0.11378538743905023</v>
      </c>
      <c r="O53" s="7">
        <f>1/N53</f>
        <v>8.7884747110928938</v>
      </c>
      <c r="P53" s="3">
        <f>IF(O53&gt;21,"",N53)</f>
        <v>0.11378538743905023</v>
      </c>
      <c r="Q53" s="3">
        <f>IF(ISNUMBER(P53),SUMIF(A:A,A53,P:P),"")</f>
        <v>0.96334718958921317</v>
      </c>
      <c r="R53" s="3">
        <f>IFERROR(P53*(1/Q53),"")</f>
        <v>0.1181146202207432</v>
      </c>
      <c r="S53" s="8">
        <f>IFERROR(1/R53,"")</f>
        <v>8.466352413707213</v>
      </c>
    </row>
    <row r="54" spans="1:19" x14ac:dyDescent="0.25">
      <c r="A54" s="10">
        <v>6</v>
      </c>
      <c r="B54" s="11">
        <v>0.59027777777777779</v>
      </c>
      <c r="C54" s="10" t="s">
        <v>46</v>
      </c>
      <c r="D54" s="10">
        <v>3</v>
      </c>
      <c r="E54" s="10">
        <v>6</v>
      </c>
      <c r="F54" s="10" t="s">
        <v>76</v>
      </c>
      <c r="G54" s="2">
        <v>52.7175333333334</v>
      </c>
      <c r="H54" s="6">
        <f>1+COUNTIFS(A:A,A54,O:O,"&lt;"&amp;O54)</f>
        <v>4</v>
      </c>
      <c r="I54" s="2">
        <f>AVERAGEIF(A:A,A54,G:G)</f>
        <v>52.511661904761901</v>
      </c>
      <c r="J54" s="2">
        <f>G54-I54</f>
        <v>0.20587142857149843</v>
      </c>
      <c r="K54" s="2">
        <f>90+J54</f>
        <v>90.205871428571498</v>
      </c>
      <c r="L54" s="2">
        <f>EXP(0.06*K54)</f>
        <v>224.15825225944639</v>
      </c>
      <c r="M54" s="2">
        <f>SUMIF(A:A,A54,L:L)</f>
        <v>2001.854854267792</v>
      </c>
      <c r="N54" s="3">
        <f>L54/M54</f>
        <v>0.11197527721930449</v>
      </c>
      <c r="O54" s="7">
        <f>1/N54</f>
        <v>8.9305427486595264</v>
      </c>
      <c r="P54" s="3">
        <f>IF(O54&gt;21,"",N54)</f>
        <v>0.11197527721930449</v>
      </c>
      <c r="Q54" s="3">
        <f>IF(ISNUMBER(P54),SUMIF(A:A,A54,P:P),"")</f>
        <v>0.96334718958921317</v>
      </c>
      <c r="R54" s="3">
        <f>IFERROR(P54*(1/Q54),"")</f>
        <v>0.11623564009882309</v>
      </c>
      <c r="S54" s="8">
        <f>IFERROR(1/R54,"")</f>
        <v>8.6032132584274823</v>
      </c>
    </row>
    <row r="55" spans="1:19" x14ac:dyDescent="0.25">
      <c r="A55" s="10">
        <v>6</v>
      </c>
      <c r="B55" s="11">
        <v>0.59027777777777779</v>
      </c>
      <c r="C55" s="10" t="s">
        <v>46</v>
      </c>
      <c r="D55" s="10">
        <v>3</v>
      </c>
      <c r="E55" s="10">
        <v>3</v>
      </c>
      <c r="F55" s="10" t="s">
        <v>74</v>
      </c>
      <c r="G55" s="2">
        <v>48.6079333333333</v>
      </c>
      <c r="H55" s="6">
        <f>1+COUNTIFS(A:A,A55,O:O,"&lt;"&amp;O55)</f>
        <v>5</v>
      </c>
      <c r="I55" s="2">
        <f>AVERAGEIF(A:A,A55,G:G)</f>
        <v>52.511661904761901</v>
      </c>
      <c r="J55" s="2">
        <f>G55-I55</f>
        <v>-3.9037285714286014</v>
      </c>
      <c r="K55" s="2">
        <f>90+J55</f>
        <v>86.096271428571399</v>
      </c>
      <c r="L55" s="2">
        <f>EXP(0.06*K55)</f>
        <v>175.17339040449505</v>
      </c>
      <c r="M55" s="2">
        <f>SUMIF(A:A,A55,L:L)</f>
        <v>2001.854854267792</v>
      </c>
      <c r="N55" s="3">
        <f>L55/M55</f>
        <v>8.7505540189909178E-2</v>
      </c>
      <c r="O55" s="7">
        <f>1/N55</f>
        <v>11.427847857744171</v>
      </c>
      <c r="P55" s="3">
        <f>IF(O55&gt;21,"",N55)</f>
        <v>8.7505540189909178E-2</v>
      </c>
      <c r="Q55" s="3">
        <f>IF(ISNUMBER(P55),SUMIF(A:A,A55,P:P),"")</f>
        <v>0.96334718958921317</v>
      </c>
      <c r="R55" s="3">
        <f>IFERROR(P55*(1/Q55),"")</f>
        <v>9.0834894351249362E-2</v>
      </c>
      <c r="S55" s="8">
        <f>IFERROR(1/R55,"")</f>
        <v>11.008985116810958</v>
      </c>
    </row>
    <row r="56" spans="1:19" x14ac:dyDescent="0.25">
      <c r="A56" s="1">
        <v>6</v>
      </c>
      <c r="B56" s="5">
        <v>0.59027777777777779</v>
      </c>
      <c r="C56" s="1" t="s">
        <v>46</v>
      </c>
      <c r="D56" s="1">
        <v>3</v>
      </c>
      <c r="E56" s="1">
        <v>7</v>
      </c>
      <c r="F56" s="1" t="s">
        <v>77</v>
      </c>
      <c r="G56" s="2">
        <v>45.1366333333333</v>
      </c>
      <c r="H56" s="6">
        <f>1+COUNTIFS(A:A,A56,O:O,"&lt;"&amp;O56)</f>
        <v>6</v>
      </c>
      <c r="I56" s="2">
        <f>AVERAGEIF(A:A,A56,G:G)</f>
        <v>52.511661904761901</v>
      </c>
      <c r="J56" s="2">
        <f>G56-I56</f>
        <v>-7.3750285714286008</v>
      </c>
      <c r="K56" s="2">
        <f>90+J56</f>
        <v>82.624971428571399</v>
      </c>
      <c r="L56" s="2">
        <f>EXP(0.06*K56)</f>
        <v>142.2375128058072</v>
      </c>
      <c r="M56" s="2">
        <f>SUMIF(A:A,A56,L:L)</f>
        <v>2001.854854267792</v>
      </c>
      <c r="N56" s="3">
        <f>L56/M56</f>
        <v>7.1052860052549946E-2</v>
      </c>
      <c r="O56" s="7">
        <f>1/N56</f>
        <v>14.074028818268689</v>
      </c>
      <c r="P56" s="3">
        <f>IF(O56&gt;21,"",N56)</f>
        <v>7.1052860052549946E-2</v>
      </c>
      <c r="Q56" s="3">
        <f>IF(ISNUMBER(P56),SUMIF(A:A,A56,P:P),"")</f>
        <v>0.96334718958921317</v>
      </c>
      <c r="R56" s="3">
        <f>IFERROR(P56*(1/Q56),"")</f>
        <v>7.3756233287863779E-2</v>
      </c>
      <c r="S56" s="8">
        <f>IFERROR(1/R56,"")</f>
        <v>13.558176108276736</v>
      </c>
    </row>
    <row r="57" spans="1:19" x14ac:dyDescent="0.25">
      <c r="A57" s="1">
        <v>6</v>
      </c>
      <c r="B57" s="5">
        <v>0.59027777777777779</v>
      </c>
      <c r="C57" s="1" t="s">
        <v>46</v>
      </c>
      <c r="D57" s="1">
        <v>3</v>
      </c>
      <c r="E57" s="1">
        <v>8</v>
      </c>
      <c r="F57" s="1" t="s">
        <v>78</v>
      </c>
      <c r="G57" s="2">
        <v>34.104399999999998</v>
      </c>
      <c r="H57" s="6">
        <f>1+COUNTIFS(A:A,A57,O:O,"&lt;"&amp;O57)</f>
        <v>7</v>
      </c>
      <c r="I57" s="2">
        <f>AVERAGEIF(A:A,A57,G:G)</f>
        <v>52.511661904761901</v>
      </c>
      <c r="J57" s="2">
        <f>G57-I57</f>
        <v>-18.407261904761903</v>
      </c>
      <c r="K57" s="2">
        <f>90+J57</f>
        <v>71.592738095238104</v>
      </c>
      <c r="L57" s="2">
        <f>EXP(0.06*K57)</f>
        <v>73.373606443390656</v>
      </c>
      <c r="M57" s="2">
        <f>SUMIF(A:A,A57,L:L)</f>
        <v>2001.854854267792</v>
      </c>
      <c r="N57" s="3">
        <f>L57/M57</f>
        <v>3.6652810410786815E-2</v>
      </c>
      <c r="O57" s="7">
        <f>1/N57</f>
        <v>27.283037474957251</v>
      </c>
      <c r="P57" s="3" t="str">
        <f>IF(O57&gt;21,"",N57)</f>
        <v/>
      </c>
      <c r="Q57" s="3" t="str">
        <f>IF(ISNUMBER(P57),SUMIF(A:A,A57,P:P),"")</f>
        <v/>
      </c>
      <c r="R57" s="3" t="str">
        <f>IFERROR(P57*(1/Q57),"")</f>
        <v/>
      </c>
      <c r="S57" s="8" t="str">
        <f>IFERROR(1/R57,"")</f>
        <v/>
      </c>
    </row>
    <row r="58" spans="1:19" x14ac:dyDescent="0.25">
      <c r="A58" s="1">
        <v>7</v>
      </c>
      <c r="B58" s="5">
        <v>0.60069444444444442</v>
      </c>
      <c r="C58" s="1" t="s">
        <v>20</v>
      </c>
      <c r="D58" s="1">
        <v>6</v>
      </c>
      <c r="E58" s="1">
        <v>4</v>
      </c>
      <c r="F58" s="1" t="s">
        <v>82</v>
      </c>
      <c r="G58" s="2">
        <v>67.809899999999999</v>
      </c>
      <c r="H58" s="6">
        <f>1+COUNTIFS(A:A,A58,O:O,"&lt;"&amp;O58)</f>
        <v>1</v>
      </c>
      <c r="I58" s="2">
        <f>AVERAGEIF(A:A,A58,G:G)</f>
        <v>49.464149999999997</v>
      </c>
      <c r="J58" s="2">
        <f>G58-I58</f>
        <v>18.345750000000002</v>
      </c>
      <c r="K58" s="2">
        <f>90+J58</f>
        <v>108.34575000000001</v>
      </c>
      <c r="L58" s="2">
        <f>EXP(0.06*K58)</f>
        <v>665.63734819194462</v>
      </c>
      <c r="M58" s="2">
        <f>SUMIF(A:A,A58,L:L)</f>
        <v>2703.4561859508981</v>
      </c>
      <c r="N58" s="3">
        <f>L58/M58</f>
        <v>0.24621717623946518</v>
      </c>
      <c r="O58" s="7">
        <f>1/N58</f>
        <v>4.0614550750408371</v>
      </c>
      <c r="P58" s="3">
        <f>IF(O58&gt;21,"",N58)</f>
        <v>0.24621717623946518</v>
      </c>
      <c r="Q58" s="3">
        <f>IF(ISNUMBER(P58),SUMIF(A:A,A58,P:P),"")</f>
        <v>0.93118254989621907</v>
      </c>
      <c r="R58" s="3">
        <f>IFERROR(P58*(1/Q58),"")</f>
        <v>0.26441343458047645</v>
      </c>
      <c r="S58" s="8">
        <f>IFERROR(1/R58,"")</f>
        <v>3.7819560930654665</v>
      </c>
    </row>
    <row r="59" spans="1:19" x14ac:dyDescent="0.25">
      <c r="A59" s="1">
        <v>7</v>
      </c>
      <c r="B59" s="5">
        <v>0.60069444444444442</v>
      </c>
      <c r="C59" s="1" t="s">
        <v>20</v>
      </c>
      <c r="D59" s="1">
        <v>6</v>
      </c>
      <c r="E59" s="1">
        <v>5</v>
      </c>
      <c r="F59" s="1" t="s">
        <v>83</v>
      </c>
      <c r="G59" s="2">
        <v>60.756533333333294</v>
      </c>
      <c r="H59" s="6">
        <f>1+COUNTIFS(A:A,A59,O:O,"&lt;"&amp;O59)</f>
        <v>2</v>
      </c>
      <c r="I59" s="2">
        <f>AVERAGEIF(A:A,A59,G:G)</f>
        <v>49.464149999999997</v>
      </c>
      <c r="J59" s="2">
        <f>G59-I59</f>
        <v>11.292383333333298</v>
      </c>
      <c r="K59" s="2">
        <f>90+J59</f>
        <v>101.29238333333331</v>
      </c>
      <c r="L59" s="2">
        <f>EXP(0.06*K59)</f>
        <v>435.95673204688381</v>
      </c>
      <c r="M59" s="2">
        <f>SUMIF(A:A,A59,L:L)</f>
        <v>2703.4561859508981</v>
      </c>
      <c r="N59" s="3">
        <f>L59/M59</f>
        <v>0.16125903364457261</v>
      </c>
      <c r="O59" s="7">
        <f>1/N59</f>
        <v>6.2012029800704216</v>
      </c>
      <c r="P59" s="3">
        <f>IF(O59&gt;21,"",N59)</f>
        <v>0.16125903364457261</v>
      </c>
      <c r="Q59" s="3">
        <f>IF(ISNUMBER(P59),SUMIF(A:A,A59,P:P),"")</f>
        <v>0.93118254989621907</v>
      </c>
      <c r="R59" s="3">
        <f>IFERROR(P59*(1/Q59),"")</f>
        <v>0.17317660609355817</v>
      </c>
      <c r="S59" s="8">
        <f>IFERROR(1/R59,"")</f>
        <v>5.7744520034060072</v>
      </c>
    </row>
    <row r="60" spans="1:19" x14ac:dyDescent="0.25">
      <c r="A60" s="1">
        <v>7</v>
      </c>
      <c r="B60" s="5">
        <v>0.60069444444444442</v>
      </c>
      <c r="C60" s="1" t="s">
        <v>20</v>
      </c>
      <c r="D60" s="1">
        <v>6</v>
      </c>
      <c r="E60" s="1">
        <v>1</v>
      </c>
      <c r="F60" s="1" t="s">
        <v>79</v>
      </c>
      <c r="G60" s="2">
        <v>57.391366666666698</v>
      </c>
      <c r="H60" s="6">
        <f>1+COUNTIFS(A:A,A60,O:O,"&lt;"&amp;O60)</f>
        <v>3</v>
      </c>
      <c r="I60" s="2">
        <f>AVERAGEIF(A:A,A60,G:G)</f>
        <v>49.464149999999997</v>
      </c>
      <c r="J60" s="2">
        <f>G60-I60</f>
        <v>7.9272166666667019</v>
      </c>
      <c r="K60" s="2">
        <f>90+J60</f>
        <v>97.927216666666709</v>
      </c>
      <c r="L60" s="2">
        <f>EXP(0.06*K60)</f>
        <v>356.2500956236197</v>
      </c>
      <c r="M60" s="2">
        <f>SUMIF(A:A,A60,L:L)</f>
        <v>2703.4561859508981</v>
      </c>
      <c r="N60" s="3">
        <f>L60/M60</f>
        <v>0.13177579776397016</v>
      </c>
      <c r="O60" s="7">
        <f>1/N60</f>
        <v>7.5886469060968773</v>
      </c>
      <c r="P60" s="3">
        <f>IF(O60&gt;21,"",N60)</f>
        <v>0.13177579776397016</v>
      </c>
      <c r="Q60" s="3">
        <f>IF(ISNUMBER(P60),SUMIF(A:A,A60,P:P),"")</f>
        <v>0.93118254989621907</v>
      </c>
      <c r="R60" s="3">
        <f>IFERROR(P60*(1/Q60),"")</f>
        <v>0.14151446220577979</v>
      </c>
      <c r="S60" s="8">
        <f>IFERROR(1/R60,"")</f>
        <v>7.0664155762813445</v>
      </c>
    </row>
    <row r="61" spans="1:19" x14ac:dyDescent="0.25">
      <c r="A61" s="1">
        <v>7</v>
      </c>
      <c r="B61" s="5">
        <v>0.60069444444444442</v>
      </c>
      <c r="C61" s="1" t="s">
        <v>20</v>
      </c>
      <c r="D61" s="1">
        <v>6</v>
      </c>
      <c r="E61" s="1">
        <v>3</v>
      </c>
      <c r="F61" s="1" t="s">
        <v>81</v>
      </c>
      <c r="G61" s="2">
        <v>54.514300000000006</v>
      </c>
      <c r="H61" s="6">
        <f>1+COUNTIFS(A:A,A61,O:O,"&lt;"&amp;O61)</f>
        <v>4</v>
      </c>
      <c r="I61" s="2">
        <f>AVERAGEIF(A:A,A61,G:G)</f>
        <v>49.464149999999997</v>
      </c>
      <c r="J61" s="2">
        <f>G61-I61</f>
        <v>5.0501500000000092</v>
      </c>
      <c r="K61" s="2">
        <f>90+J61</f>
        <v>95.050150000000002</v>
      </c>
      <c r="L61" s="2">
        <f>EXP(0.06*K61)</f>
        <v>299.76804731946356</v>
      </c>
      <c r="M61" s="2">
        <f>SUMIF(A:A,A61,L:L)</f>
        <v>2703.4561859508981</v>
      </c>
      <c r="N61" s="3">
        <f>L61/M61</f>
        <v>0.11088326449574949</v>
      </c>
      <c r="O61" s="7">
        <f>1/N61</f>
        <v>9.0184934989746193</v>
      </c>
      <c r="P61" s="3">
        <f>IF(O61&gt;21,"",N61)</f>
        <v>0.11088326449574949</v>
      </c>
      <c r="Q61" s="3">
        <f>IF(ISNUMBER(P61),SUMIF(A:A,A61,P:P),"")</f>
        <v>0.93118254989621907</v>
      </c>
      <c r="R61" s="3">
        <f>IFERROR(P61*(1/Q61),"")</f>
        <v>0.11907790208064735</v>
      </c>
      <c r="S61" s="8">
        <f>IFERROR(1/R61,"")</f>
        <v>8.3978637725976615</v>
      </c>
    </row>
    <row r="62" spans="1:19" x14ac:dyDescent="0.25">
      <c r="A62" s="1">
        <v>7</v>
      </c>
      <c r="B62" s="5">
        <v>0.60069444444444442</v>
      </c>
      <c r="C62" s="1" t="s">
        <v>20</v>
      </c>
      <c r="D62" s="1">
        <v>6</v>
      </c>
      <c r="E62" s="1">
        <v>8</v>
      </c>
      <c r="F62" s="1" t="s">
        <v>86</v>
      </c>
      <c r="G62" s="2">
        <v>53.090133333333299</v>
      </c>
      <c r="H62" s="6">
        <f>1+COUNTIFS(A:A,A62,O:O,"&lt;"&amp;O62)</f>
        <v>5</v>
      </c>
      <c r="I62" s="2">
        <f>AVERAGEIF(A:A,A62,G:G)</f>
        <v>49.464149999999997</v>
      </c>
      <c r="J62" s="2">
        <f>G62-I62</f>
        <v>3.625983333333302</v>
      </c>
      <c r="K62" s="2">
        <f>90+J62</f>
        <v>93.625983333333295</v>
      </c>
      <c r="L62" s="2">
        <f>EXP(0.06*K62)</f>
        <v>275.2167585227516</v>
      </c>
      <c r="M62" s="2">
        <f>SUMIF(A:A,A62,L:L)</f>
        <v>2703.4561859508981</v>
      </c>
      <c r="N62" s="3">
        <f>L62/M62</f>
        <v>0.10180181944615035</v>
      </c>
      <c r="O62" s="7">
        <f>1/N62</f>
        <v>9.8230071470281075</v>
      </c>
      <c r="P62" s="3">
        <f>IF(O62&gt;21,"",N62)</f>
        <v>0.10180181944615035</v>
      </c>
      <c r="Q62" s="3">
        <f>IF(ISNUMBER(P62),SUMIF(A:A,A62,P:P),"")</f>
        <v>0.93118254989621907</v>
      </c>
      <c r="R62" s="3">
        <f>IFERROR(P62*(1/Q62),"")</f>
        <v>0.10932530840219915</v>
      </c>
      <c r="S62" s="8">
        <f>IFERROR(1/R62,"")</f>
        <v>9.1470128428184196</v>
      </c>
    </row>
    <row r="63" spans="1:19" x14ac:dyDescent="0.25">
      <c r="A63" s="1">
        <v>7</v>
      </c>
      <c r="B63" s="5">
        <v>0.60069444444444442</v>
      </c>
      <c r="C63" s="1" t="s">
        <v>20</v>
      </c>
      <c r="D63" s="1">
        <v>6</v>
      </c>
      <c r="E63" s="1">
        <v>7</v>
      </c>
      <c r="F63" s="1" t="s">
        <v>85</v>
      </c>
      <c r="G63" s="2">
        <v>49.259866666666703</v>
      </c>
      <c r="H63" s="6">
        <f>1+COUNTIFS(A:A,A63,O:O,"&lt;"&amp;O63)</f>
        <v>6</v>
      </c>
      <c r="I63" s="2">
        <f>AVERAGEIF(A:A,A63,G:G)</f>
        <v>49.464149999999997</v>
      </c>
      <c r="J63" s="2">
        <f>G63-I63</f>
        <v>-0.20428333333329363</v>
      </c>
      <c r="K63" s="2">
        <f>90+J63</f>
        <v>89.795716666666706</v>
      </c>
      <c r="L63" s="2">
        <f>EXP(0.06*K63)</f>
        <v>218.7092014093501</v>
      </c>
      <c r="M63" s="2">
        <f>SUMIF(A:A,A63,L:L)</f>
        <v>2703.4561859508981</v>
      </c>
      <c r="N63" s="3">
        <f>L63/M63</f>
        <v>8.0899850549056559E-2</v>
      </c>
      <c r="O63" s="7">
        <f>1/N63</f>
        <v>12.360962266470613</v>
      </c>
      <c r="P63" s="3">
        <f>IF(O63&gt;21,"",N63)</f>
        <v>8.0899850549056559E-2</v>
      </c>
      <c r="Q63" s="3">
        <f>IF(ISNUMBER(P63),SUMIF(A:A,A63,P:P),"")</f>
        <v>0.93118254989621907</v>
      </c>
      <c r="R63" s="3">
        <f>IFERROR(P63*(1/Q63),"")</f>
        <v>8.6878615324216396E-2</v>
      </c>
      <c r="S63" s="8">
        <f>IFERROR(1/R63,"")</f>
        <v>11.510312362463052</v>
      </c>
    </row>
    <row r="64" spans="1:19" x14ac:dyDescent="0.25">
      <c r="A64" s="1">
        <v>7</v>
      </c>
      <c r="B64" s="5">
        <v>0.60069444444444442</v>
      </c>
      <c r="C64" s="1" t="s">
        <v>20</v>
      </c>
      <c r="D64" s="1">
        <v>6</v>
      </c>
      <c r="E64" s="1">
        <v>6</v>
      </c>
      <c r="F64" s="1" t="s">
        <v>84</v>
      </c>
      <c r="G64" s="2">
        <v>41.405500000000004</v>
      </c>
      <c r="H64" s="6">
        <f>1+COUNTIFS(A:A,A64,O:O,"&lt;"&amp;O64)</f>
        <v>7</v>
      </c>
      <c r="I64" s="2">
        <f>AVERAGEIF(A:A,A64,G:G)</f>
        <v>49.464149999999997</v>
      </c>
      <c r="J64" s="2">
        <f>G64-I64</f>
        <v>-8.058649999999993</v>
      </c>
      <c r="K64" s="2">
        <f>90+J64</f>
        <v>81.94135</v>
      </c>
      <c r="L64" s="2">
        <f>EXP(0.06*K64)</f>
        <v>136.52134827292087</v>
      </c>
      <c r="M64" s="2">
        <f>SUMIF(A:A,A64,L:L)</f>
        <v>2703.4561859508981</v>
      </c>
      <c r="N64" s="3">
        <f>L64/M64</f>
        <v>5.0498820355359908E-2</v>
      </c>
      <c r="O64" s="7">
        <f>1/N64</f>
        <v>19.802442769217297</v>
      </c>
      <c r="P64" s="3">
        <f>IF(O64&gt;21,"",N64)</f>
        <v>5.0498820355359908E-2</v>
      </c>
      <c r="Q64" s="3">
        <f>IF(ISNUMBER(P64),SUMIF(A:A,A64,P:P),"")</f>
        <v>0.93118254989621907</v>
      </c>
      <c r="R64" s="3">
        <f>IFERROR(P64*(1/Q64),"")</f>
        <v>5.4230849107930593E-2</v>
      </c>
      <c r="S64" s="8">
        <f>IFERROR(1/R64,"")</f>
        <v>18.439689152013706</v>
      </c>
    </row>
    <row r="65" spans="1:19" x14ac:dyDescent="0.25">
      <c r="A65" s="1">
        <v>7</v>
      </c>
      <c r="B65" s="5">
        <v>0.60069444444444442</v>
      </c>
      <c r="C65" s="1" t="s">
        <v>20</v>
      </c>
      <c r="D65" s="1">
        <v>6</v>
      </c>
      <c r="E65" s="1">
        <v>2</v>
      </c>
      <c r="F65" s="1" t="s">
        <v>80</v>
      </c>
      <c r="G65" s="2">
        <v>40.506399999999999</v>
      </c>
      <c r="H65" s="6">
        <f>1+COUNTIFS(A:A,A65,O:O,"&lt;"&amp;O65)</f>
        <v>8</v>
      </c>
      <c r="I65" s="2">
        <f>AVERAGEIF(A:A,A65,G:G)</f>
        <v>49.464149999999997</v>
      </c>
      <c r="J65" s="2">
        <f>G65-I65</f>
        <v>-8.9577499999999972</v>
      </c>
      <c r="K65" s="2">
        <f>90+J65</f>
        <v>81.042249999999996</v>
      </c>
      <c r="L65" s="2">
        <f>EXP(0.06*K65)</f>
        <v>129.3516933795301</v>
      </c>
      <c r="M65" s="2">
        <f>SUMIF(A:A,A65,L:L)</f>
        <v>2703.4561859508981</v>
      </c>
      <c r="N65" s="3">
        <f>L65/M65</f>
        <v>4.7846787401894839E-2</v>
      </c>
      <c r="O65" s="7">
        <f>1/N65</f>
        <v>20.900044795074326</v>
      </c>
      <c r="P65" s="3">
        <f>IF(O65&gt;21,"",N65)</f>
        <v>4.7846787401894839E-2</v>
      </c>
      <c r="Q65" s="3">
        <f>IF(ISNUMBER(P65),SUMIF(A:A,A65,P:P),"")</f>
        <v>0.93118254989621907</v>
      </c>
      <c r="R65" s="3">
        <f>IFERROR(P65*(1/Q65),"")</f>
        <v>5.1382822205192087E-2</v>
      </c>
      <c r="S65" s="8">
        <f>IFERROR(1/R65,"")</f>
        <v>19.461757005222513</v>
      </c>
    </row>
    <row r="66" spans="1:19" x14ac:dyDescent="0.25">
      <c r="A66" s="1">
        <v>7</v>
      </c>
      <c r="B66" s="5">
        <v>0.60069444444444442</v>
      </c>
      <c r="C66" s="1" t="s">
        <v>20</v>
      </c>
      <c r="D66" s="1">
        <v>6</v>
      </c>
      <c r="E66" s="1">
        <v>9</v>
      </c>
      <c r="F66" s="1" t="s">
        <v>87</v>
      </c>
      <c r="G66" s="2">
        <v>36.342033333333305</v>
      </c>
      <c r="H66" s="6">
        <f>1+COUNTIFS(A:A,A66,O:O,"&lt;"&amp;O66)</f>
        <v>9</v>
      </c>
      <c r="I66" s="2">
        <f>AVERAGEIF(A:A,A66,G:G)</f>
        <v>49.464149999999997</v>
      </c>
      <c r="J66" s="2">
        <f>G66-I66</f>
        <v>-13.122116666666692</v>
      </c>
      <c r="K66" s="2">
        <f>90+J66</f>
        <v>76.877883333333301</v>
      </c>
      <c r="L66" s="2">
        <f>EXP(0.06*K66)</f>
        <v>100.75310306448615</v>
      </c>
      <c r="M66" s="2">
        <f>SUMIF(A:A,A66,L:L)</f>
        <v>2703.4561859508981</v>
      </c>
      <c r="N66" s="3">
        <f>L66/M66</f>
        <v>3.7268258160820848E-2</v>
      </c>
      <c r="O66" s="7">
        <f>1/N66</f>
        <v>26.832485588265943</v>
      </c>
      <c r="P66" s="3" t="str">
        <f>IF(O66&gt;21,"",N66)</f>
        <v/>
      </c>
      <c r="Q66" s="3" t="str">
        <f>IF(ISNUMBER(P66),SUMIF(A:A,A66,P:P),"")</f>
        <v/>
      </c>
      <c r="R66" s="3" t="str">
        <f>IFERROR(P66*(1/Q66),"")</f>
        <v/>
      </c>
      <c r="S66" s="8" t="str">
        <f>IFERROR(1/R66,"")</f>
        <v/>
      </c>
    </row>
    <row r="67" spans="1:19" x14ac:dyDescent="0.25">
      <c r="A67" s="1">
        <v>7</v>
      </c>
      <c r="B67" s="5">
        <v>0.60069444444444442</v>
      </c>
      <c r="C67" s="1" t="s">
        <v>20</v>
      </c>
      <c r="D67" s="1">
        <v>6</v>
      </c>
      <c r="E67" s="1">
        <v>10</v>
      </c>
      <c r="F67" s="1" t="s">
        <v>88</v>
      </c>
      <c r="G67" s="2">
        <v>33.565466666666602</v>
      </c>
      <c r="H67" s="6">
        <f>1+COUNTIFS(A:A,A67,O:O,"&lt;"&amp;O67)</f>
        <v>10</v>
      </c>
      <c r="I67" s="2">
        <f>AVERAGEIF(A:A,A67,G:G)</f>
        <v>49.464149999999997</v>
      </c>
      <c r="J67" s="2">
        <f>G67-I67</f>
        <v>-15.898683333333395</v>
      </c>
      <c r="K67" s="2">
        <f>90+J67</f>
        <v>74.101316666666605</v>
      </c>
      <c r="L67" s="2">
        <f>EXP(0.06*K67)</f>
        <v>85.291858119947292</v>
      </c>
      <c r="M67" s="2">
        <f>SUMIF(A:A,A67,L:L)</f>
        <v>2703.4561859508981</v>
      </c>
      <c r="N67" s="3">
        <f>L67/M67</f>
        <v>3.1549191942959944E-2</v>
      </c>
      <c r="O67" s="7">
        <f>1/N67</f>
        <v>31.696532887687649</v>
      </c>
      <c r="P67" s="3" t="str">
        <f>IF(O67&gt;21,"",N67)</f>
        <v/>
      </c>
      <c r="Q67" s="3" t="str">
        <f>IF(ISNUMBER(P67),SUMIF(A:A,A67,P:P),"")</f>
        <v/>
      </c>
      <c r="R67" s="3" t="str">
        <f>IFERROR(P67*(1/Q67),"")</f>
        <v/>
      </c>
      <c r="S67" s="8" t="str">
        <f>IFERROR(1/R67,"")</f>
        <v/>
      </c>
    </row>
    <row r="68" spans="1:19" x14ac:dyDescent="0.25">
      <c r="A68" s="1">
        <v>8</v>
      </c>
      <c r="B68" s="5">
        <v>0.60763888888888895</v>
      </c>
      <c r="C68" s="1" t="s">
        <v>89</v>
      </c>
      <c r="D68" s="1">
        <v>3</v>
      </c>
      <c r="E68" s="1">
        <v>1</v>
      </c>
      <c r="F68" s="1" t="s">
        <v>90</v>
      </c>
      <c r="G68" s="2">
        <v>71.766833333333295</v>
      </c>
      <c r="H68" s="6">
        <f>1+COUNTIFS(A:A,A68,O:O,"&lt;"&amp;O68)</f>
        <v>1</v>
      </c>
      <c r="I68" s="2">
        <f>AVERAGEIF(A:A,A68,G:G)</f>
        <v>52.745011111111097</v>
      </c>
      <c r="J68" s="2">
        <f>G68-I68</f>
        <v>19.021822222222198</v>
      </c>
      <c r="K68" s="2">
        <f>90+J68</f>
        <v>109.0218222222222</v>
      </c>
      <c r="L68" s="2">
        <f>EXP(0.06*K68)</f>
        <v>693.19360560046425</v>
      </c>
      <c r="M68" s="2">
        <f>SUMIF(A:A,A68,L:L)</f>
        <v>2259.5954169861448</v>
      </c>
      <c r="N68" s="3">
        <f>L68/M68</f>
        <v>0.30677775339314856</v>
      </c>
      <c r="O68" s="7">
        <f>1/N68</f>
        <v>3.2596887777532486</v>
      </c>
      <c r="P68" s="3">
        <f>IF(O68&gt;21,"",N68)</f>
        <v>0.30677775339314856</v>
      </c>
      <c r="Q68" s="3">
        <f>IF(ISNUMBER(P68),SUMIF(A:A,A68,P:P),"")</f>
        <v>1.0000000000000002</v>
      </c>
      <c r="R68" s="3">
        <f>IFERROR(P68*(1/Q68),"")</f>
        <v>0.3067777533931485</v>
      </c>
      <c r="S68" s="8">
        <f>IFERROR(1/R68,"")</f>
        <v>3.2596887777532495</v>
      </c>
    </row>
    <row r="69" spans="1:19" x14ac:dyDescent="0.25">
      <c r="A69" s="1">
        <v>8</v>
      </c>
      <c r="B69" s="5">
        <v>0.60763888888888895</v>
      </c>
      <c r="C69" s="1" t="s">
        <v>89</v>
      </c>
      <c r="D69" s="1">
        <v>3</v>
      </c>
      <c r="E69" s="1">
        <v>5</v>
      </c>
      <c r="F69" s="1" t="s">
        <v>94</v>
      </c>
      <c r="G69" s="2">
        <v>56.2661333333333</v>
      </c>
      <c r="H69" s="6">
        <f>1+COUNTIFS(A:A,A69,O:O,"&lt;"&amp;O69)</f>
        <v>2</v>
      </c>
      <c r="I69" s="2">
        <f>AVERAGEIF(A:A,A69,G:G)</f>
        <v>52.745011111111097</v>
      </c>
      <c r="J69" s="2">
        <f>G69-I69</f>
        <v>3.5211222222222034</v>
      </c>
      <c r="K69" s="2">
        <f>90+J69</f>
        <v>93.521122222222203</v>
      </c>
      <c r="L69" s="2">
        <f>EXP(0.06*K69)</f>
        <v>273.49062224817516</v>
      </c>
      <c r="M69" s="2">
        <f>SUMIF(A:A,A69,L:L)</f>
        <v>2259.5954169861448</v>
      </c>
      <c r="N69" s="3">
        <f>L69/M69</f>
        <v>0.12103521727485081</v>
      </c>
      <c r="O69" s="7">
        <f>1/N69</f>
        <v>8.2620581225476428</v>
      </c>
      <c r="P69" s="3">
        <f>IF(O69&gt;21,"",N69)</f>
        <v>0.12103521727485081</v>
      </c>
      <c r="Q69" s="3">
        <f>IF(ISNUMBER(P69),SUMIF(A:A,A69,P:P),"")</f>
        <v>1.0000000000000002</v>
      </c>
      <c r="R69" s="3">
        <f>IFERROR(P69*(1/Q69),"")</f>
        <v>0.12103521727485078</v>
      </c>
      <c r="S69" s="8">
        <f>IFERROR(1/R69,"")</f>
        <v>8.2620581225476464</v>
      </c>
    </row>
    <row r="70" spans="1:19" x14ac:dyDescent="0.25">
      <c r="A70" s="1">
        <v>8</v>
      </c>
      <c r="B70" s="5">
        <v>0.60763888888888895</v>
      </c>
      <c r="C70" s="1" t="s">
        <v>89</v>
      </c>
      <c r="D70" s="1">
        <v>3</v>
      </c>
      <c r="E70" s="1">
        <v>6</v>
      </c>
      <c r="F70" s="1" t="s">
        <v>95</v>
      </c>
      <c r="G70" s="2">
        <v>53.110100000000003</v>
      </c>
      <c r="H70" s="6">
        <f>1+COUNTIFS(A:A,A70,O:O,"&lt;"&amp;O70)</f>
        <v>3</v>
      </c>
      <c r="I70" s="2">
        <f>AVERAGEIF(A:A,A70,G:G)</f>
        <v>52.745011111111097</v>
      </c>
      <c r="J70" s="2">
        <f>G70-I70</f>
        <v>0.36508888888890567</v>
      </c>
      <c r="K70" s="2">
        <f>90+J70</f>
        <v>90.365088888888906</v>
      </c>
      <c r="L70" s="2">
        <f>EXP(0.06*K70)</f>
        <v>226.30990778789985</v>
      </c>
      <c r="M70" s="2">
        <f>SUMIF(A:A,A70,L:L)</f>
        <v>2259.5954169861448</v>
      </c>
      <c r="N70" s="3">
        <f>L70/M70</f>
        <v>0.10015505700120099</v>
      </c>
      <c r="O70" s="7">
        <f>1/N70</f>
        <v>9.98451830533139</v>
      </c>
      <c r="P70" s="3">
        <f>IF(O70&gt;21,"",N70)</f>
        <v>0.10015505700120099</v>
      </c>
      <c r="Q70" s="3">
        <f>IF(ISNUMBER(P70),SUMIF(A:A,A70,P:P),"")</f>
        <v>1.0000000000000002</v>
      </c>
      <c r="R70" s="3">
        <f>IFERROR(P70*(1/Q70),"")</f>
        <v>0.10015505700120096</v>
      </c>
      <c r="S70" s="8">
        <f>IFERROR(1/R70,"")</f>
        <v>9.9845183053313917</v>
      </c>
    </row>
    <row r="71" spans="1:19" x14ac:dyDescent="0.25">
      <c r="A71" s="1">
        <v>8</v>
      </c>
      <c r="B71" s="5">
        <v>0.60763888888888895</v>
      </c>
      <c r="C71" s="1" t="s">
        <v>89</v>
      </c>
      <c r="D71" s="1">
        <v>3</v>
      </c>
      <c r="E71" s="1">
        <v>7</v>
      </c>
      <c r="F71" s="1" t="s">
        <v>96</v>
      </c>
      <c r="G71" s="2">
        <v>51.920033333333308</v>
      </c>
      <c r="H71" s="6">
        <f>1+COUNTIFS(A:A,A71,O:O,"&lt;"&amp;O71)</f>
        <v>4</v>
      </c>
      <c r="I71" s="2">
        <f>AVERAGEIF(A:A,A71,G:G)</f>
        <v>52.745011111111097</v>
      </c>
      <c r="J71" s="2">
        <f>G71-I71</f>
        <v>-0.82497777777778936</v>
      </c>
      <c r="K71" s="2">
        <f>90+J71</f>
        <v>89.175022222222211</v>
      </c>
      <c r="L71" s="2">
        <f>EXP(0.06*K71)</f>
        <v>210.71390929772471</v>
      </c>
      <c r="M71" s="2">
        <f>SUMIF(A:A,A71,L:L)</f>
        <v>2259.5954169861448</v>
      </c>
      <c r="N71" s="3">
        <f>L71/M71</f>
        <v>9.3252937102685202E-2</v>
      </c>
      <c r="O71" s="7">
        <f>1/N71</f>
        <v>10.723522830158721</v>
      </c>
      <c r="P71" s="3">
        <f>IF(O71&gt;21,"",N71)</f>
        <v>9.3252937102685202E-2</v>
      </c>
      <c r="Q71" s="3">
        <f>IF(ISNUMBER(P71),SUMIF(A:A,A71,P:P),"")</f>
        <v>1.0000000000000002</v>
      </c>
      <c r="R71" s="3">
        <f>IFERROR(P71*(1/Q71),"")</f>
        <v>9.3252937102685188E-2</v>
      </c>
      <c r="S71" s="8">
        <f>IFERROR(1/R71,"")</f>
        <v>10.723522830158723</v>
      </c>
    </row>
    <row r="72" spans="1:19" x14ac:dyDescent="0.25">
      <c r="A72" s="1">
        <v>8</v>
      </c>
      <c r="B72" s="5">
        <v>0.60763888888888895</v>
      </c>
      <c r="C72" s="1" t="s">
        <v>89</v>
      </c>
      <c r="D72" s="1">
        <v>3</v>
      </c>
      <c r="E72" s="1">
        <v>10</v>
      </c>
      <c r="F72" s="1" t="s">
        <v>98</v>
      </c>
      <c r="G72" s="2">
        <v>51.387400000000007</v>
      </c>
      <c r="H72" s="6">
        <f>1+COUNTIFS(A:A,A72,O:O,"&lt;"&amp;O72)</f>
        <v>5</v>
      </c>
      <c r="I72" s="2">
        <f>AVERAGEIF(A:A,A72,G:G)</f>
        <v>52.745011111111097</v>
      </c>
      <c r="J72" s="2">
        <f>G72-I72</f>
        <v>-1.3576111111110905</v>
      </c>
      <c r="K72" s="2">
        <f>90+J72</f>
        <v>88.642388888888917</v>
      </c>
      <c r="L72" s="2">
        <f>EXP(0.06*K72)</f>
        <v>204.08637953842501</v>
      </c>
      <c r="M72" s="2">
        <f>SUMIF(A:A,A72,L:L)</f>
        <v>2259.5954169861448</v>
      </c>
      <c r="N72" s="3">
        <f>L72/M72</f>
        <v>9.0319876737330274E-2</v>
      </c>
      <c r="O72" s="7">
        <f>1/N72</f>
        <v>11.071760016991787</v>
      </c>
      <c r="P72" s="3">
        <f>IF(O72&gt;21,"",N72)</f>
        <v>9.0319876737330274E-2</v>
      </c>
      <c r="Q72" s="3">
        <f>IF(ISNUMBER(P72),SUMIF(A:A,A72,P:P),"")</f>
        <v>1.0000000000000002</v>
      </c>
      <c r="R72" s="3">
        <f>IFERROR(P72*(1/Q72),"")</f>
        <v>9.031987673733026E-2</v>
      </c>
      <c r="S72" s="8">
        <f>IFERROR(1/R72,"")</f>
        <v>11.071760016991789</v>
      </c>
    </row>
    <row r="73" spans="1:19" x14ac:dyDescent="0.25">
      <c r="A73" s="1">
        <v>8</v>
      </c>
      <c r="B73" s="5">
        <v>0.60763888888888895</v>
      </c>
      <c r="C73" s="1" t="s">
        <v>89</v>
      </c>
      <c r="D73" s="1">
        <v>3</v>
      </c>
      <c r="E73" s="1">
        <v>4</v>
      </c>
      <c r="F73" s="1" t="s">
        <v>93</v>
      </c>
      <c r="G73" s="2">
        <v>50.060033333333301</v>
      </c>
      <c r="H73" s="6">
        <f>1+COUNTIFS(A:A,A73,O:O,"&lt;"&amp;O73)</f>
        <v>6</v>
      </c>
      <c r="I73" s="2">
        <f>AVERAGEIF(A:A,A73,G:G)</f>
        <v>52.745011111111097</v>
      </c>
      <c r="J73" s="2">
        <f>G73-I73</f>
        <v>-2.6849777777777959</v>
      </c>
      <c r="K73" s="2">
        <f>90+J73</f>
        <v>87.315022222222211</v>
      </c>
      <c r="L73" s="2">
        <f>EXP(0.06*K73)</f>
        <v>188.4629306803298</v>
      </c>
      <c r="M73" s="2">
        <f>SUMIF(A:A,A73,L:L)</f>
        <v>2259.5954169861448</v>
      </c>
      <c r="N73" s="3">
        <f>L73/M73</f>
        <v>8.3405608483532082E-2</v>
      </c>
      <c r="O73" s="7">
        <f>1/N73</f>
        <v>11.989601397098419</v>
      </c>
      <c r="P73" s="3">
        <f>IF(O73&gt;21,"",N73)</f>
        <v>8.3405608483532082E-2</v>
      </c>
      <c r="Q73" s="3">
        <f>IF(ISNUMBER(P73),SUMIF(A:A,A73,P:P),"")</f>
        <v>1.0000000000000002</v>
      </c>
      <c r="R73" s="3">
        <f>IFERROR(P73*(1/Q73),"")</f>
        <v>8.3405608483532068E-2</v>
      </c>
      <c r="S73" s="8">
        <f>IFERROR(1/R73,"")</f>
        <v>11.98960139709842</v>
      </c>
    </row>
    <row r="74" spans="1:19" x14ac:dyDescent="0.25">
      <c r="A74" s="1">
        <v>8</v>
      </c>
      <c r="B74" s="5">
        <v>0.60763888888888895</v>
      </c>
      <c r="C74" s="1" t="s">
        <v>89</v>
      </c>
      <c r="D74" s="1">
        <v>3</v>
      </c>
      <c r="E74" s="1">
        <v>8</v>
      </c>
      <c r="F74" s="1" t="s">
        <v>97</v>
      </c>
      <c r="G74" s="2">
        <v>47.485666666666695</v>
      </c>
      <c r="H74" s="6">
        <f>1+COUNTIFS(A:A,A74,O:O,"&lt;"&amp;O74)</f>
        <v>7</v>
      </c>
      <c r="I74" s="2">
        <f>AVERAGEIF(A:A,A74,G:G)</f>
        <v>52.745011111111097</v>
      </c>
      <c r="J74" s="2">
        <f>G74-I74</f>
        <v>-5.2593444444444017</v>
      </c>
      <c r="K74" s="2">
        <f>90+J74</f>
        <v>84.740655555555605</v>
      </c>
      <c r="L74" s="2">
        <f>EXP(0.06*K74)</f>
        <v>161.48937214301577</v>
      </c>
      <c r="M74" s="2">
        <f>SUMIF(A:A,A74,L:L)</f>
        <v>2259.5954169861448</v>
      </c>
      <c r="N74" s="3">
        <f>L74/M74</f>
        <v>7.1468268579872929E-2</v>
      </c>
      <c r="O74" s="7">
        <f>1/N74</f>
        <v>13.992223680113366</v>
      </c>
      <c r="P74" s="3">
        <f>IF(O74&gt;21,"",N74)</f>
        <v>7.1468268579872929E-2</v>
      </c>
      <c r="Q74" s="3">
        <f>IF(ISNUMBER(P74),SUMIF(A:A,A74,P:P),"")</f>
        <v>1.0000000000000002</v>
      </c>
      <c r="R74" s="3">
        <f>IFERROR(P74*(1/Q74),"")</f>
        <v>7.1468268579872915E-2</v>
      </c>
      <c r="S74" s="8">
        <f>IFERROR(1/R74,"")</f>
        <v>13.992223680113367</v>
      </c>
    </row>
    <row r="75" spans="1:19" x14ac:dyDescent="0.25">
      <c r="A75" s="1">
        <v>8</v>
      </c>
      <c r="B75" s="5">
        <v>0.60763888888888895</v>
      </c>
      <c r="C75" s="1" t="s">
        <v>89</v>
      </c>
      <c r="D75" s="1">
        <v>3</v>
      </c>
      <c r="E75" s="1">
        <v>2</v>
      </c>
      <c r="F75" s="1" t="s">
        <v>91</v>
      </c>
      <c r="G75" s="2">
        <v>46.697933333333303</v>
      </c>
      <c r="H75" s="6">
        <f>1+COUNTIFS(A:A,A75,O:O,"&lt;"&amp;O75)</f>
        <v>8</v>
      </c>
      <c r="I75" s="2">
        <f>AVERAGEIF(A:A,A75,G:G)</f>
        <v>52.745011111111097</v>
      </c>
      <c r="J75" s="2">
        <f>G75-I75</f>
        <v>-6.047077777777794</v>
      </c>
      <c r="K75" s="2">
        <f>90+J75</f>
        <v>83.952922222222213</v>
      </c>
      <c r="L75" s="2">
        <f>EXP(0.06*K75)</f>
        <v>154.03430438181582</v>
      </c>
      <c r="M75" s="2">
        <f>SUMIF(A:A,A75,L:L)</f>
        <v>2259.5954169861448</v>
      </c>
      <c r="N75" s="3">
        <f>L75/M75</f>
        <v>6.8168975394394829E-2</v>
      </c>
      <c r="O75" s="7">
        <f>1/N75</f>
        <v>14.669429813407826</v>
      </c>
      <c r="P75" s="3">
        <f>IF(O75&gt;21,"",N75)</f>
        <v>6.8168975394394829E-2</v>
      </c>
      <c r="Q75" s="3">
        <f>IF(ISNUMBER(P75),SUMIF(A:A,A75,P:P),"")</f>
        <v>1.0000000000000002</v>
      </c>
      <c r="R75" s="3">
        <f>IFERROR(P75*(1/Q75),"")</f>
        <v>6.8168975394394815E-2</v>
      </c>
      <c r="S75" s="8">
        <f>IFERROR(1/R75,"")</f>
        <v>14.669429813407829</v>
      </c>
    </row>
    <row r="76" spans="1:19" x14ac:dyDescent="0.25">
      <c r="A76" s="1">
        <v>8</v>
      </c>
      <c r="B76" s="5">
        <v>0.60763888888888895</v>
      </c>
      <c r="C76" s="1" t="s">
        <v>89</v>
      </c>
      <c r="D76" s="1">
        <v>3</v>
      </c>
      <c r="E76" s="1">
        <v>3</v>
      </c>
      <c r="F76" s="1" t="s">
        <v>92</v>
      </c>
      <c r="G76" s="2">
        <v>46.010966666666597</v>
      </c>
      <c r="H76" s="6">
        <f>1+COUNTIFS(A:A,A76,O:O,"&lt;"&amp;O76)</f>
        <v>9</v>
      </c>
      <c r="I76" s="2">
        <f>AVERAGEIF(A:A,A76,G:G)</f>
        <v>52.745011111111097</v>
      </c>
      <c r="J76" s="2">
        <f>G76-I76</f>
        <v>-6.7340444444444998</v>
      </c>
      <c r="K76" s="2">
        <f>90+J76</f>
        <v>83.265955555555507</v>
      </c>
      <c r="L76" s="2">
        <f>EXP(0.06*K76)</f>
        <v>147.81438530829448</v>
      </c>
      <c r="M76" s="2">
        <f>SUMIF(A:A,A76,L:L)</f>
        <v>2259.5954169861448</v>
      </c>
      <c r="N76" s="3">
        <f>L76/M76</f>
        <v>6.5416306032984331E-2</v>
      </c>
      <c r="O76" s="7">
        <f>1/N76</f>
        <v>15.286708477482328</v>
      </c>
      <c r="P76" s="3">
        <f>IF(O76&gt;21,"",N76)</f>
        <v>6.5416306032984331E-2</v>
      </c>
      <c r="Q76" s="3">
        <f>IF(ISNUMBER(P76),SUMIF(A:A,A76,P:P),"")</f>
        <v>1.0000000000000002</v>
      </c>
      <c r="R76" s="3">
        <f>IFERROR(P76*(1/Q76),"")</f>
        <v>6.5416306032984317E-2</v>
      </c>
      <c r="S76" s="8">
        <f>IFERROR(1/R76,"")</f>
        <v>15.286708477482332</v>
      </c>
    </row>
    <row r="77" spans="1:19" x14ac:dyDescent="0.25">
      <c r="A77" s="1">
        <v>9</v>
      </c>
      <c r="B77" s="5">
        <v>0.61458333333333337</v>
      </c>
      <c r="C77" s="1" t="s">
        <v>46</v>
      </c>
      <c r="D77" s="1">
        <v>4</v>
      </c>
      <c r="E77" s="1">
        <v>6</v>
      </c>
      <c r="F77" s="1" t="s">
        <v>104</v>
      </c>
      <c r="G77" s="2">
        <v>71.407999999999902</v>
      </c>
      <c r="H77" s="6">
        <f>1+COUNTIFS(A:A,A77,O:O,"&lt;"&amp;O77)</f>
        <v>1</v>
      </c>
      <c r="I77" s="2">
        <f>AVERAGEIF(A:A,A77,G:G)</f>
        <v>50.255247222222209</v>
      </c>
      <c r="J77" s="2">
        <f>G77-I77</f>
        <v>21.152752777777692</v>
      </c>
      <c r="K77" s="2">
        <f>90+J77</f>
        <v>111.15275277777769</v>
      </c>
      <c r="L77" s="2">
        <f>EXP(0.06*K77)</f>
        <v>787.73770019058793</v>
      </c>
      <c r="M77" s="2">
        <f>SUMIF(A:A,A77,L:L)</f>
        <v>3213.5981816409749</v>
      </c>
      <c r="N77" s="3">
        <f>L77/M77</f>
        <v>0.24512638346974097</v>
      </c>
      <c r="O77" s="7">
        <f>1/N77</f>
        <v>4.0795282247675413</v>
      </c>
      <c r="P77" s="3">
        <f>IF(O77&gt;21,"",N77)</f>
        <v>0.24512638346974097</v>
      </c>
      <c r="Q77" s="3">
        <f>IF(ISNUMBER(P77),SUMIF(A:A,A77,P:P),"")</f>
        <v>0.84188187654287983</v>
      </c>
      <c r="R77" s="3">
        <f>IFERROR(P77*(1/Q77),"")</f>
        <v>0.29116481812903816</v>
      </c>
      <c r="S77" s="8">
        <f>IFERROR(1/R77,"")</f>
        <v>3.4344808772769411</v>
      </c>
    </row>
    <row r="78" spans="1:19" x14ac:dyDescent="0.25">
      <c r="A78" s="1">
        <v>9</v>
      </c>
      <c r="B78" s="5">
        <v>0.61458333333333337</v>
      </c>
      <c r="C78" s="1" t="s">
        <v>46</v>
      </c>
      <c r="D78" s="1">
        <v>4</v>
      </c>
      <c r="E78" s="1">
        <v>5</v>
      </c>
      <c r="F78" s="1" t="s">
        <v>103</v>
      </c>
      <c r="G78" s="2">
        <v>62.442366666666601</v>
      </c>
      <c r="H78" s="6">
        <f>1+COUNTIFS(A:A,A78,O:O,"&lt;"&amp;O78)</f>
        <v>2</v>
      </c>
      <c r="I78" s="2">
        <f>AVERAGEIF(A:A,A78,G:G)</f>
        <v>50.255247222222209</v>
      </c>
      <c r="J78" s="2">
        <f>G78-I78</f>
        <v>12.187119444444392</v>
      </c>
      <c r="K78" s="2">
        <f>90+J78</f>
        <v>102.18711944444439</v>
      </c>
      <c r="L78" s="2">
        <f>EXP(0.06*K78)</f>
        <v>460.000311504526</v>
      </c>
      <c r="M78" s="2">
        <f>SUMIF(A:A,A78,L:L)</f>
        <v>3213.5981816409749</v>
      </c>
      <c r="N78" s="3">
        <f>L78/M78</f>
        <v>0.14314182592349919</v>
      </c>
      <c r="O78" s="7">
        <f>1/N78</f>
        <v>6.9860782727086397</v>
      </c>
      <c r="P78" s="3">
        <f>IF(O78&gt;21,"",N78)</f>
        <v>0.14314182592349919</v>
      </c>
      <c r="Q78" s="3">
        <f>IF(ISNUMBER(P78),SUMIF(A:A,A78,P:P),"")</f>
        <v>0.84188187654287983</v>
      </c>
      <c r="R78" s="3">
        <f>IFERROR(P78*(1/Q78),"")</f>
        <v>0.17002602135978931</v>
      </c>
      <c r="S78" s="8">
        <f>IFERROR(1/R78,"")</f>
        <v>5.8814526859033904</v>
      </c>
    </row>
    <row r="79" spans="1:19" x14ac:dyDescent="0.25">
      <c r="A79" s="1">
        <v>9</v>
      </c>
      <c r="B79" s="5">
        <v>0.61458333333333337</v>
      </c>
      <c r="C79" s="1" t="s">
        <v>46</v>
      </c>
      <c r="D79" s="1">
        <v>4</v>
      </c>
      <c r="E79" s="1">
        <v>2</v>
      </c>
      <c r="F79" s="1" t="s">
        <v>100</v>
      </c>
      <c r="G79" s="2">
        <v>58.591700000000003</v>
      </c>
      <c r="H79" s="6">
        <f>1+COUNTIFS(A:A,A79,O:O,"&lt;"&amp;O79)</f>
        <v>3</v>
      </c>
      <c r="I79" s="2">
        <f>AVERAGEIF(A:A,A79,G:G)</f>
        <v>50.255247222222209</v>
      </c>
      <c r="J79" s="2">
        <f>G79-I79</f>
        <v>8.3364527777777937</v>
      </c>
      <c r="K79" s="2">
        <f>90+J79</f>
        <v>98.336452777777794</v>
      </c>
      <c r="L79" s="2">
        <f>EXP(0.06*K79)</f>
        <v>365.10579710567629</v>
      </c>
      <c r="M79" s="2">
        <f>SUMIF(A:A,A79,L:L)</f>
        <v>3213.5981816409749</v>
      </c>
      <c r="N79" s="3">
        <f>L79/M79</f>
        <v>0.11361277187406192</v>
      </c>
      <c r="O79" s="7">
        <f>1/N79</f>
        <v>8.8018273254391257</v>
      </c>
      <c r="P79" s="3">
        <f>IF(O79&gt;21,"",N79)</f>
        <v>0.11361277187406192</v>
      </c>
      <c r="Q79" s="3">
        <f>IF(ISNUMBER(P79),SUMIF(A:A,A79,P:P),"")</f>
        <v>0.84188187654287983</v>
      </c>
      <c r="R79" s="3">
        <f>IFERROR(P79*(1/Q79),"")</f>
        <v>0.13495096525964381</v>
      </c>
      <c r="S79" s="8">
        <f>IFERROR(1/R79,"")</f>
        <v>7.4100989057470885</v>
      </c>
    </row>
    <row r="80" spans="1:19" x14ac:dyDescent="0.25">
      <c r="A80" s="10">
        <v>9</v>
      </c>
      <c r="B80" s="11">
        <v>0.61458333333333337</v>
      </c>
      <c r="C80" s="10" t="s">
        <v>46</v>
      </c>
      <c r="D80" s="10">
        <v>4</v>
      </c>
      <c r="E80" s="10">
        <v>12</v>
      </c>
      <c r="F80" s="10" t="s">
        <v>110</v>
      </c>
      <c r="G80" s="2">
        <v>57.593933333333304</v>
      </c>
      <c r="H80" s="6">
        <f>1+COUNTIFS(A:A,A80,O:O,"&lt;"&amp;O80)</f>
        <v>4</v>
      </c>
      <c r="I80" s="2">
        <f>AVERAGEIF(A:A,A80,G:G)</f>
        <v>50.255247222222209</v>
      </c>
      <c r="J80" s="2">
        <f>G80-I80</f>
        <v>7.3386861111110946</v>
      </c>
      <c r="K80" s="2">
        <f>90+J80</f>
        <v>97.338686111111087</v>
      </c>
      <c r="L80" s="2">
        <f>EXP(0.06*K80)</f>
        <v>343.88976886185486</v>
      </c>
      <c r="M80" s="2">
        <f>SUMIF(A:A,A80,L:L)</f>
        <v>3213.5981816409749</v>
      </c>
      <c r="N80" s="3">
        <f>L80/M80</f>
        <v>0.10701081760204781</v>
      </c>
      <c r="O80" s="7">
        <f>1/N80</f>
        <v>9.3448496367797453</v>
      </c>
      <c r="P80" s="3">
        <f>IF(O80&gt;21,"",N80)</f>
        <v>0.10701081760204781</v>
      </c>
      <c r="Q80" s="3">
        <f>IF(ISNUMBER(P80),SUMIF(A:A,A80,P:P),"")</f>
        <v>0.84188187654287983</v>
      </c>
      <c r="R80" s="3">
        <f>IFERROR(P80*(1/Q80),"")</f>
        <v>0.12710906432797808</v>
      </c>
      <c r="S80" s="8">
        <f>IFERROR(1/R80,"")</f>
        <v>7.8672595482231804</v>
      </c>
    </row>
    <row r="81" spans="1:19" x14ac:dyDescent="0.25">
      <c r="A81" s="1">
        <v>9</v>
      </c>
      <c r="B81" s="5">
        <v>0.61458333333333337</v>
      </c>
      <c r="C81" s="1" t="s">
        <v>46</v>
      </c>
      <c r="D81" s="1">
        <v>4</v>
      </c>
      <c r="E81" s="1">
        <v>4</v>
      </c>
      <c r="F81" s="1" t="s">
        <v>102</v>
      </c>
      <c r="G81" s="2">
        <v>49.793366666666699</v>
      </c>
      <c r="H81" s="6">
        <f>1+COUNTIFS(A:A,A81,O:O,"&lt;"&amp;O81)</f>
        <v>5</v>
      </c>
      <c r="I81" s="2">
        <f>AVERAGEIF(A:A,A81,G:G)</f>
        <v>50.255247222222209</v>
      </c>
      <c r="J81" s="2">
        <f>G81-I81</f>
        <v>-0.46188055555550989</v>
      </c>
      <c r="K81" s="2">
        <f>90+J81</f>
        <v>89.53811944444449</v>
      </c>
      <c r="L81" s="2">
        <f>EXP(0.06*K81)</f>
        <v>215.35485730989492</v>
      </c>
      <c r="M81" s="2">
        <f>SUMIF(A:A,A81,L:L)</f>
        <v>3213.5981816409749</v>
      </c>
      <c r="N81" s="3">
        <f>L81/M81</f>
        <v>6.701362309083933E-2</v>
      </c>
      <c r="O81" s="7">
        <f>1/N81</f>
        <v>14.922338979411167</v>
      </c>
      <c r="P81" s="3">
        <f>IF(O81&gt;21,"",N81)</f>
        <v>6.701362309083933E-2</v>
      </c>
      <c r="Q81" s="3">
        <f>IF(ISNUMBER(P81),SUMIF(A:A,A81,P:P),"")</f>
        <v>0.84188187654287983</v>
      </c>
      <c r="R81" s="3">
        <f>IFERROR(P81*(1/Q81),"")</f>
        <v>7.959979298524085E-2</v>
      </c>
      <c r="S81" s="8">
        <f>IFERROR(1/R81,"")</f>
        <v>12.562846742395635</v>
      </c>
    </row>
    <row r="82" spans="1:19" x14ac:dyDescent="0.25">
      <c r="A82" s="1">
        <v>9</v>
      </c>
      <c r="B82" s="5">
        <v>0.61458333333333337</v>
      </c>
      <c r="C82" s="1" t="s">
        <v>46</v>
      </c>
      <c r="D82" s="1">
        <v>4</v>
      </c>
      <c r="E82" s="1">
        <v>7</v>
      </c>
      <c r="F82" s="1" t="s">
        <v>105</v>
      </c>
      <c r="G82" s="2">
        <v>47.173500000000004</v>
      </c>
      <c r="H82" s="6">
        <f>1+COUNTIFS(A:A,A82,O:O,"&lt;"&amp;O82)</f>
        <v>6</v>
      </c>
      <c r="I82" s="2">
        <f>AVERAGEIF(A:A,A82,G:G)</f>
        <v>50.255247222222209</v>
      </c>
      <c r="J82" s="2">
        <f>G82-I82</f>
        <v>-3.0817472222222051</v>
      </c>
      <c r="K82" s="2">
        <f>90+J82</f>
        <v>86.918252777777795</v>
      </c>
      <c r="L82" s="2">
        <f>EXP(0.06*K82)</f>
        <v>184.02933360457254</v>
      </c>
      <c r="M82" s="2">
        <f>SUMIF(A:A,A82,L:L)</f>
        <v>3213.5981816409749</v>
      </c>
      <c r="N82" s="3">
        <f>L82/M82</f>
        <v>5.7265819558872409E-2</v>
      </c>
      <c r="O82" s="7">
        <f>1/N82</f>
        <v>17.462423618541685</v>
      </c>
      <c r="P82" s="3">
        <f>IF(O82&gt;21,"",N82)</f>
        <v>5.7265819558872409E-2</v>
      </c>
      <c r="Q82" s="3">
        <f>IF(ISNUMBER(P82),SUMIF(A:A,A82,P:P),"")</f>
        <v>0.84188187654287983</v>
      </c>
      <c r="R82" s="3">
        <f>IFERROR(P82*(1/Q82),"")</f>
        <v>6.802120482036017E-2</v>
      </c>
      <c r="S82" s="8">
        <f>IFERROR(1/R82,"")</f>
        <v>14.701297964964581</v>
      </c>
    </row>
    <row r="83" spans="1:19" x14ac:dyDescent="0.25">
      <c r="A83" s="1">
        <v>9</v>
      </c>
      <c r="B83" s="5">
        <v>0.61458333333333337</v>
      </c>
      <c r="C83" s="1" t="s">
        <v>46</v>
      </c>
      <c r="D83" s="1">
        <v>4</v>
      </c>
      <c r="E83" s="1">
        <v>3</v>
      </c>
      <c r="F83" s="1" t="s">
        <v>101</v>
      </c>
      <c r="G83" s="2">
        <v>46.923200000000001</v>
      </c>
      <c r="H83" s="6">
        <f>1+COUNTIFS(A:A,A83,O:O,"&lt;"&amp;O83)</f>
        <v>7</v>
      </c>
      <c r="I83" s="2">
        <f>AVERAGEIF(A:A,A83,G:G)</f>
        <v>50.255247222222209</v>
      </c>
      <c r="J83" s="2">
        <f>G83-I83</f>
        <v>-3.3320472222222079</v>
      </c>
      <c r="K83" s="2">
        <f>90+J83</f>
        <v>86.667952777777799</v>
      </c>
      <c r="L83" s="2">
        <f>EXP(0.06*K83)</f>
        <v>181.28623058954031</v>
      </c>
      <c r="M83" s="2">
        <f>SUMIF(A:A,A83,L:L)</f>
        <v>3213.5981816409749</v>
      </c>
      <c r="N83" s="3">
        <f>L83/M83</f>
        <v>5.6412227149372253E-2</v>
      </c>
      <c r="O83" s="7">
        <f>1/N83</f>
        <v>17.726653431925847</v>
      </c>
      <c r="P83" s="3">
        <f>IF(O83&gt;21,"",N83)</f>
        <v>5.6412227149372253E-2</v>
      </c>
      <c r="Q83" s="3">
        <f>IF(ISNUMBER(P83),SUMIF(A:A,A83,P:P),"")</f>
        <v>0.84188187654287983</v>
      </c>
      <c r="R83" s="3">
        <f>IFERROR(P83*(1/Q83),"")</f>
        <v>6.7007294872559228E-2</v>
      </c>
      <c r="S83" s="8">
        <f>IFERROR(1/R83,"")</f>
        <v>14.923748256095012</v>
      </c>
    </row>
    <row r="84" spans="1:19" x14ac:dyDescent="0.25">
      <c r="A84" s="1">
        <v>9</v>
      </c>
      <c r="B84" s="5">
        <v>0.61458333333333337</v>
      </c>
      <c r="C84" s="1" t="s">
        <v>46</v>
      </c>
      <c r="D84" s="1">
        <v>4</v>
      </c>
      <c r="E84" s="1">
        <v>1</v>
      </c>
      <c r="F84" s="1" t="s">
        <v>99</v>
      </c>
      <c r="G84" s="2">
        <v>45.661200000000001</v>
      </c>
      <c r="H84" s="6">
        <f>1+COUNTIFS(A:A,A84,O:O,"&lt;"&amp;O84)</f>
        <v>8</v>
      </c>
      <c r="I84" s="2">
        <f>AVERAGEIF(A:A,A84,G:G)</f>
        <v>50.255247222222209</v>
      </c>
      <c r="J84" s="2">
        <f>G84-I84</f>
        <v>-4.5940472222222084</v>
      </c>
      <c r="K84" s="2">
        <f>90+J84</f>
        <v>85.405952777777799</v>
      </c>
      <c r="L84" s="2">
        <f>EXP(0.06*K84)</f>
        <v>168.06606844803767</v>
      </c>
      <c r="M84" s="2">
        <f>SUMIF(A:A,A84,L:L)</f>
        <v>3213.5981816409749</v>
      </c>
      <c r="N84" s="3">
        <f>L84/M84</f>
        <v>5.2298407874445986E-2</v>
      </c>
      <c r="O84" s="7">
        <f>1/N84</f>
        <v>19.12104097701642</v>
      </c>
      <c r="P84" s="3">
        <f>IF(O84&gt;21,"",N84)</f>
        <v>5.2298407874445986E-2</v>
      </c>
      <c r="Q84" s="3">
        <f>IF(ISNUMBER(P84),SUMIF(A:A,A84,P:P),"")</f>
        <v>0.84188187654287983</v>
      </c>
      <c r="R84" s="3">
        <f>IFERROR(P84*(1/Q84),"")</f>
        <v>6.2120838245390421E-2</v>
      </c>
      <c r="S84" s="8">
        <f>IFERROR(1/R84,"")</f>
        <v>16.097657859183887</v>
      </c>
    </row>
    <row r="85" spans="1:19" x14ac:dyDescent="0.25">
      <c r="A85" s="1">
        <v>9</v>
      </c>
      <c r="B85" s="5">
        <v>0.61458333333333337</v>
      </c>
      <c r="C85" s="1" t="s">
        <v>46</v>
      </c>
      <c r="D85" s="1">
        <v>4</v>
      </c>
      <c r="E85" s="1">
        <v>9</v>
      </c>
      <c r="F85" s="1" t="s">
        <v>107</v>
      </c>
      <c r="G85" s="2">
        <v>43.8740666666667</v>
      </c>
      <c r="H85" s="6">
        <f>1+COUNTIFS(A:A,A85,O:O,"&lt;"&amp;O85)</f>
        <v>9</v>
      </c>
      <c r="I85" s="2">
        <f>AVERAGEIF(A:A,A85,G:G)</f>
        <v>50.255247222222209</v>
      </c>
      <c r="J85" s="2">
        <f>G85-I85</f>
        <v>-6.3811805555555097</v>
      </c>
      <c r="K85" s="2">
        <f>90+J85</f>
        <v>83.618819444444483</v>
      </c>
      <c r="L85" s="2">
        <f>EXP(0.06*K85)</f>
        <v>150.97725052149008</v>
      </c>
      <c r="M85" s="2">
        <f>SUMIF(A:A,A85,L:L)</f>
        <v>3213.5981816409749</v>
      </c>
      <c r="N85" s="3">
        <f>L85/M85</f>
        <v>4.6980749299651348E-2</v>
      </c>
      <c r="O85" s="7">
        <f>1/N85</f>
        <v>21.285313983006677</v>
      </c>
      <c r="P85" s="3" t="str">
        <f>IF(O85&gt;21,"",N85)</f>
        <v/>
      </c>
      <c r="Q85" s="3" t="str">
        <f>IF(ISNUMBER(P85),SUMIF(A:A,A85,P:P),"")</f>
        <v/>
      </c>
      <c r="R85" s="3" t="str">
        <f>IFERROR(P85*(1/Q85),"")</f>
        <v/>
      </c>
      <c r="S85" s="8" t="str">
        <f>IFERROR(1/R85,"")</f>
        <v/>
      </c>
    </row>
    <row r="86" spans="1:19" x14ac:dyDescent="0.25">
      <c r="A86" s="10">
        <v>9</v>
      </c>
      <c r="B86" s="11">
        <v>0.61458333333333337</v>
      </c>
      <c r="C86" s="10" t="s">
        <v>46</v>
      </c>
      <c r="D86" s="10">
        <v>4</v>
      </c>
      <c r="E86" s="10">
        <v>10</v>
      </c>
      <c r="F86" s="10" t="s">
        <v>108</v>
      </c>
      <c r="G86" s="2">
        <v>40.895800000000001</v>
      </c>
      <c r="H86" s="6">
        <f>1+COUNTIFS(A:A,A86,O:O,"&lt;"&amp;O86)</f>
        <v>10</v>
      </c>
      <c r="I86" s="2">
        <f>AVERAGEIF(A:A,A86,G:G)</f>
        <v>50.255247222222209</v>
      </c>
      <c r="J86" s="2">
        <f>G86-I86</f>
        <v>-9.359447222222208</v>
      </c>
      <c r="K86" s="2">
        <f>90+J86</f>
        <v>80.640552777777799</v>
      </c>
      <c r="L86" s="2">
        <f>EXP(0.06*K86)</f>
        <v>126.2713504921561</v>
      </c>
      <c r="M86" s="2">
        <f>SUMIF(A:A,A86,L:L)</f>
        <v>3213.5981816409749</v>
      </c>
      <c r="N86" s="3">
        <f>L86/M86</f>
        <v>3.9292824850827357E-2</v>
      </c>
      <c r="O86" s="7">
        <f>1/N86</f>
        <v>25.449939112202664</v>
      </c>
      <c r="P86" s="3" t="str">
        <f>IF(O86&gt;21,"",N86)</f>
        <v/>
      </c>
      <c r="Q86" s="3" t="str">
        <f>IF(ISNUMBER(P86),SUMIF(A:A,A86,P:P),"")</f>
        <v/>
      </c>
      <c r="R86" s="3" t="str">
        <f>IFERROR(P86*(1/Q86),"")</f>
        <v/>
      </c>
      <c r="S86" s="8" t="str">
        <f>IFERROR(1/R86,"")</f>
        <v/>
      </c>
    </row>
    <row r="87" spans="1:19" x14ac:dyDescent="0.25">
      <c r="A87" s="10">
        <v>9</v>
      </c>
      <c r="B87" s="11">
        <v>0.61458333333333337</v>
      </c>
      <c r="C87" s="10" t="s">
        <v>46</v>
      </c>
      <c r="D87" s="10">
        <v>4</v>
      </c>
      <c r="E87" s="10">
        <v>11</v>
      </c>
      <c r="F87" s="10" t="s">
        <v>109</v>
      </c>
      <c r="G87" s="2">
        <v>40.620333333333306</v>
      </c>
      <c r="H87" s="6">
        <f>1+COUNTIFS(A:A,A87,O:O,"&lt;"&amp;O87)</f>
        <v>11</v>
      </c>
      <c r="I87" s="2">
        <f>AVERAGEIF(A:A,A87,G:G)</f>
        <v>50.255247222222209</v>
      </c>
      <c r="J87" s="2">
        <f>G87-I87</f>
        <v>-9.634913888888903</v>
      </c>
      <c r="K87" s="2">
        <f>90+J87</f>
        <v>80.365086111111097</v>
      </c>
      <c r="L87" s="2">
        <f>EXP(0.06*K87)</f>
        <v>124.20149005711527</v>
      </c>
      <c r="M87" s="2">
        <f>SUMIF(A:A,A87,L:L)</f>
        <v>3213.5981816409749</v>
      </c>
      <c r="N87" s="3">
        <f>L87/M87</f>
        <v>3.8648730499870297E-2</v>
      </c>
      <c r="O87" s="7">
        <f>1/N87</f>
        <v>25.874071077272667</v>
      </c>
      <c r="P87" s="3" t="str">
        <f>IF(O87&gt;21,"",N87)</f>
        <v/>
      </c>
      <c r="Q87" s="3" t="str">
        <f>IF(ISNUMBER(P87),SUMIF(A:A,A87,P:P),"")</f>
        <v/>
      </c>
      <c r="R87" s="3" t="str">
        <f>IFERROR(P87*(1/Q87),"")</f>
        <v/>
      </c>
      <c r="S87" s="8" t="str">
        <f>IFERROR(1/R87,"")</f>
        <v/>
      </c>
    </row>
    <row r="88" spans="1:19" x14ac:dyDescent="0.25">
      <c r="A88" s="1">
        <v>9</v>
      </c>
      <c r="B88" s="5">
        <v>0.61458333333333337</v>
      </c>
      <c r="C88" s="1" t="s">
        <v>46</v>
      </c>
      <c r="D88" s="1">
        <v>4</v>
      </c>
      <c r="E88" s="1">
        <v>8</v>
      </c>
      <c r="F88" s="1" t="s">
        <v>106</v>
      </c>
      <c r="G88" s="2">
        <v>38.085500000000003</v>
      </c>
      <c r="H88" s="6">
        <f>1+COUNTIFS(A:A,A88,O:O,"&lt;"&amp;O88)</f>
        <v>12</v>
      </c>
      <c r="I88" s="2">
        <f>AVERAGEIF(A:A,A88,G:G)</f>
        <v>50.255247222222209</v>
      </c>
      <c r="J88" s="2">
        <f>G88-I88</f>
        <v>-12.169747222222206</v>
      </c>
      <c r="K88" s="2">
        <f>90+J88</f>
        <v>77.830252777777787</v>
      </c>
      <c r="L88" s="2">
        <f>EXP(0.06*K88)</f>
        <v>106.67802295552239</v>
      </c>
      <c r="M88" s="2">
        <f>SUMIF(A:A,A88,L:L)</f>
        <v>3213.5981816409749</v>
      </c>
      <c r="N88" s="3">
        <f>L88/M88</f>
        <v>3.3195818806770951E-2</v>
      </c>
      <c r="O88" s="7">
        <f>1/N88</f>
        <v>30.124275765598227</v>
      </c>
      <c r="P88" s="3" t="str">
        <f>IF(O88&gt;21,"",N88)</f>
        <v/>
      </c>
      <c r="Q88" s="3" t="str">
        <f>IF(ISNUMBER(P88),SUMIF(A:A,A88,P:P),"")</f>
        <v/>
      </c>
      <c r="R88" s="3" t="str">
        <f>IFERROR(P88*(1/Q88),"")</f>
        <v/>
      </c>
      <c r="S88" s="8" t="str">
        <f>IFERROR(1/R88,"")</f>
        <v/>
      </c>
    </row>
    <row r="89" spans="1:19" x14ac:dyDescent="0.25">
      <c r="A89" s="10">
        <v>10</v>
      </c>
      <c r="B89" s="11">
        <v>0.62013888888888891</v>
      </c>
      <c r="C89" s="10" t="s">
        <v>34</v>
      </c>
      <c r="D89" s="10">
        <v>5</v>
      </c>
      <c r="E89" s="10">
        <v>2</v>
      </c>
      <c r="F89" s="10" t="s">
        <v>112</v>
      </c>
      <c r="G89" s="2">
        <v>76.687466666666609</v>
      </c>
      <c r="H89" s="6">
        <f>1+COUNTIFS(A:A,A89,O:O,"&lt;"&amp;O89)</f>
        <v>1</v>
      </c>
      <c r="I89" s="2">
        <f>AVERAGEIF(A:A,A89,G:G)</f>
        <v>50.163246153846146</v>
      </c>
      <c r="J89" s="2">
        <f>G89-I89</f>
        <v>26.524220512820463</v>
      </c>
      <c r="K89" s="2">
        <f>90+J89</f>
        <v>116.52422051282046</v>
      </c>
      <c r="L89" s="2">
        <f>EXP(0.06*K89)</f>
        <v>1087.300427054038</v>
      </c>
      <c r="M89" s="2">
        <f>SUMIF(A:A,A89,L:L)</f>
        <v>3983.6400939374544</v>
      </c>
      <c r="N89" s="3">
        <f>L89/M89</f>
        <v>0.27294143080564881</v>
      </c>
      <c r="O89" s="7">
        <f>1/N89</f>
        <v>3.6637896894153159</v>
      </c>
      <c r="P89" s="3">
        <f>IF(O89&gt;21,"",N89)</f>
        <v>0.27294143080564881</v>
      </c>
      <c r="Q89" s="3">
        <f>IF(ISNUMBER(P89),SUMIF(A:A,A89,P:P),"")</f>
        <v>0.83644802475479751</v>
      </c>
      <c r="R89" s="3">
        <f>IFERROR(P89*(1/Q89),"")</f>
        <v>0.32631009067857009</v>
      </c>
      <c r="S89" s="8">
        <f>IFERROR(1/R89,"")</f>
        <v>3.0645696488284342</v>
      </c>
    </row>
    <row r="90" spans="1:19" x14ac:dyDescent="0.25">
      <c r="A90" s="1">
        <v>10</v>
      </c>
      <c r="B90" s="5">
        <v>0.62013888888888891</v>
      </c>
      <c r="C90" s="1" t="s">
        <v>34</v>
      </c>
      <c r="D90" s="1">
        <v>5</v>
      </c>
      <c r="E90" s="1">
        <v>7</v>
      </c>
      <c r="F90" s="1" t="s">
        <v>117</v>
      </c>
      <c r="G90" s="2">
        <v>71.181966666666597</v>
      </c>
      <c r="H90" s="6">
        <f>1+COUNTIFS(A:A,A90,O:O,"&lt;"&amp;O90)</f>
        <v>2</v>
      </c>
      <c r="I90" s="2">
        <f>AVERAGEIF(A:A,A90,G:G)</f>
        <v>50.163246153846146</v>
      </c>
      <c r="J90" s="2">
        <f>G90-I90</f>
        <v>21.018720512820451</v>
      </c>
      <c r="K90" s="2">
        <f>90+J90</f>
        <v>111.01872051282045</v>
      </c>
      <c r="L90" s="2">
        <f>EXP(0.06*K90)</f>
        <v>781.42816853075624</v>
      </c>
      <c r="M90" s="2">
        <f>SUMIF(A:A,A90,L:L)</f>
        <v>3983.6400939374544</v>
      </c>
      <c r="N90" s="3">
        <f>L90/M90</f>
        <v>0.19615932918236795</v>
      </c>
      <c r="O90" s="7">
        <f>1/N90</f>
        <v>5.0978967157371704</v>
      </c>
      <c r="P90" s="3">
        <f>IF(O90&gt;21,"",N90)</f>
        <v>0.19615932918236795</v>
      </c>
      <c r="Q90" s="3">
        <f>IF(ISNUMBER(P90),SUMIF(A:A,A90,P:P),"")</f>
        <v>0.83644802475479751</v>
      </c>
      <c r="R90" s="3">
        <f>IFERROR(P90*(1/Q90),"")</f>
        <v>0.23451466603662738</v>
      </c>
      <c r="S90" s="8">
        <f>IFERROR(1/R90,"")</f>
        <v>4.2641256382823247</v>
      </c>
    </row>
    <row r="91" spans="1:19" x14ac:dyDescent="0.25">
      <c r="A91" s="1">
        <v>10</v>
      </c>
      <c r="B91" s="5">
        <v>0.62013888888888891</v>
      </c>
      <c r="C91" s="1" t="s">
        <v>34</v>
      </c>
      <c r="D91" s="1">
        <v>5</v>
      </c>
      <c r="E91" s="1">
        <v>11</v>
      </c>
      <c r="F91" s="1" t="s">
        <v>121</v>
      </c>
      <c r="G91" s="2">
        <v>54.355200000000004</v>
      </c>
      <c r="H91" s="6">
        <f>1+COUNTIFS(A:A,A91,O:O,"&lt;"&amp;O91)</f>
        <v>3</v>
      </c>
      <c r="I91" s="2">
        <f>AVERAGEIF(A:A,A91,G:G)</f>
        <v>50.163246153846146</v>
      </c>
      <c r="J91" s="2">
        <f>G91-I91</f>
        <v>4.1919538461538579</v>
      </c>
      <c r="K91" s="2">
        <f>90+J91</f>
        <v>94.191953846153865</v>
      </c>
      <c r="L91" s="2">
        <f>EXP(0.06*K91)</f>
        <v>284.72312896679296</v>
      </c>
      <c r="M91" s="2">
        <f>SUMIF(A:A,A91,L:L)</f>
        <v>3983.6400939374544</v>
      </c>
      <c r="N91" s="3">
        <f>L91/M91</f>
        <v>7.147310556495852E-2</v>
      </c>
      <c r="O91" s="7">
        <f>1/N91</f>
        <v>13.991276748023036</v>
      </c>
      <c r="P91" s="3">
        <f>IF(O91&gt;21,"",N91)</f>
        <v>7.147310556495852E-2</v>
      </c>
      <c r="Q91" s="3">
        <f>IF(ISNUMBER(P91),SUMIF(A:A,A91,P:P),"")</f>
        <v>0.83644802475479751</v>
      </c>
      <c r="R91" s="3">
        <f>IFERROR(P91*(1/Q91),"")</f>
        <v>8.5448352377794995E-2</v>
      </c>
      <c r="S91" s="8">
        <f>IFERROR(1/R91,"")</f>
        <v>11.702975799681594</v>
      </c>
    </row>
    <row r="92" spans="1:19" x14ac:dyDescent="0.25">
      <c r="A92" s="10">
        <v>10</v>
      </c>
      <c r="B92" s="11">
        <v>0.62013888888888891</v>
      </c>
      <c r="C92" s="10" t="s">
        <v>34</v>
      </c>
      <c r="D92" s="10">
        <v>5</v>
      </c>
      <c r="E92" s="10">
        <v>1</v>
      </c>
      <c r="F92" s="10" t="s">
        <v>111</v>
      </c>
      <c r="G92" s="2">
        <v>53.264366666666696</v>
      </c>
      <c r="H92" s="6">
        <f>1+COUNTIFS(A:A,A92,O:O,"&lt;"&amp;O92)</f>
        <v>4</v>
      </c>
      <c r="I92" s="2">
        <f>AVERAGEIF(A:A,A92,G:G)</f>
        <v>50.163246153846146</v>
      </c>
      <c r="J92" s="2">
        <f>G92-I92</f>
        <v>3.1011205128205503</v>
      </c>
      <c r="K92" s="2">
        <f>90+J92</f>
        <v>93.101120512820557</v>
      </c>
      <c r="L92" s="2">
        <f>EXP(0.06*K92)</f>
        <v>266.68474508462111</v>
      </c>
      <c r="M92" s="2">
        <f>SUMIF(A:A,A92,L:L)</f>
        <v>3983.6400939374544</v>
      </c>
      <c r="N92" s="3">
        <f>L92/M92</f>
        <v>6.694498970689601E-2</v>
      </c>
      <c r="O92" s="7">
        <f>1/N92</f>
        <v>14.937637669051577</v>
      </c>
      <c r="P92" s="3">
        <f>IF(O92&gt;21,"",N92)</f>
        <v>6.694498970689601E-2</v>
      </c>
      <c r="Q92" s="3">
        <f>IF(ISNUMBER(P92),SUMIF(A:A,A92,P:P),"")</f>
        <v>0.83644802475479751</v>
      </c>
      <c r="R92" s="3">
        <f>IFERROR(P92*(1/Q92),"")</f>
        <v>8.0034847026533129E-2</v>
      </c>
      <c r="S92" s="8">
        <f>IFERROR(1/R92,"")</f>
        <v>12.494557522781049</v>
      </c>
    </row>
    <row r="93" spans="1:19" x14ac:dyDescent="0.25">
      <c r="A93" s="10">
        <v>10</v>
      </c>
      <c r="B93" s="11">
        <v>0.62013888888888891</v>
      </c>
      <c r="C93" s="10" t="s">
        <v>34</v>
      </c>
      <c r="D93" s="10">
        <v>5</v>
      </c>
      <c r="E93" s="10">
        <v>3</v>
      </c>
      <c r="F93" s="10" t="s">
        <v>113</v>
      </c>
      <c r="G93" s="2">
        <v>52.432299999999998</v>
      </c>
      <c r="H93" s="6">
        <f>1+COUNTIFS(A:A,A93,O:O,"&lt;"&amp;O93)</f>
        <v>5</v>
      </c>
      <c r="I93" s="2">
        <f>AVERAGEIF(A:A,A93,G:G)</f>
        <v>50.163246153846146</v>
      </c>
      <c r="J93" s="2">
        <f>G93-I93</f>
        <v>2.2690538461538523</v>
      </c>
      <c r="K93" s="2">
        <f>90+J93</f>
        <v>92.269053846153852</v>
      </c>
      <c r="L93" s="2">
        <f>EXP(0.06*K93)</f>
        <v>253.69765687922592</v>
      </c>
      <c r="M93" s="2">
        <f>SUMIF(A:A,A93,L:L)</f>
        <v>3983.6400939374544</v>
      </c>
      <c r="N93" s="3">
        <f>L93/M93</f>
        <v>6.3684883899355879E-2</v>
      </c>
      <c r="O93" s="7">
        <f>1/N93</f>
        <v>15.702313308450801</v>
      </c>
      <c r="P93" s="3">
        <f>IF(O93&gt;21,"",N93)</f>
        <v>6.3684883899355879E-2</v>
      </c>
      <c r="Q93" s="3">
        <f>IF(ISNUMBER(P93),SUMIF(A:A,A93,P:P),"")</f>
        <v>0.83644802475479751</v>
      </c>
      <c r="R93" s="3">
        <f>IFERROR(P93*(1/Q93),"")</f>
        <v>7.6137287691037267E-2</v>
      </c>
      <c r="S93" s="8">
        <f>IFERROR(1/R93,"")</f>
        <v>13.134168950934642</v>
      </c>
    </row>
    <row r="94" spans="1:19" x14ac:dyDescent="0.25">
      <c r="A94" s="1">
        <v>10</v>
      </c>
      <c r="B94" s="5">
        <v>0.62013888888888891</v>
      </c>
      <c r="C94" s="1" t="s">
        <v>34</v>
      </c>
      <c r="D94" s="1">
        <v>5</v>
      </c>
      <c r="E94" s="1">
        <v>9</v>
      </c>
      <c r="F94" s="1" t="s">
        <v>119</v>
      </c>
      <c r="G94" s="2">
        <v>51.546133333333401</v>
      </c>
      <c r="H94" s="6">
        <f>1+COUNTIFS(A:A,A94,O:O,"&lt;"&amp;O94)</f>
        <v>6</v>
      </c>
      <c r="I94" s="2">
        <f>AVERAGEIF(A:A,A94,G:G)</f>
        <v>50.163246153846146</v>
      </c>
      <c r="J94" s="2">
        <f>G94-I94</f>
        <v>1.3828871794872555</v>
      </c>
      <c r="K94" s="2">
        <f>90+J94</f>
        <v>91.382887179487255</v>
      </c>
      <c r="L94" s="2">
        <f>EXP(0.06*K94)</f>
        <v>240.56088817056019</v>
      </c>
      <c r="M94" s="2">
        <f>SUMIF(A:A,A94,L:L)</f>
        <v>3983.6400939374544</v>
      </c>
      <c r="N94" s="3">
        <f>L94/M94</f>
        <v>6.0387204290031214E-2</v>
      </c>
      <c r="O94" s="7">
        <f>1/N94</f>
        <v>16.559799576035036</v>
      </c>
      <c r="P94" s="3">
        <f>IF(O94&gt;21,"",N94)</f>
        <v>6.0387204290031214E-2</v>
      </c>
      <c r="Q94" s="3">
        <f>IF(ISNUMBER(P94),SUMIF(A:A,A94,P:P),"")</f>
        <v>0.83644802475479751</v>
      </c>
      <c r="R94" s="3">
        <f>IFERROR(P94*(1/Q94),"")</f>
        <v>7.2194807690213109E-2</v>
      </c>
      <c r="S94" s="8">
        <f>IFERROR(1/R94,"")</f>
        <v>13.851411645709838</v>
      </c>
    </row>
    <row r="95" spans="1:19" x14ac:dyDescent="0.25">
      <c r="A95" s="1">
        <v>10</v>
      </c>
      <c r="B95" s="5">
        <v>0.62013888888888891</v>
      </c>
      <c r="C95" s="1" t="s">
        <v>34</v>
      </c>
      <c r="D95" s="1">
        <v>5</v>
      </c>
      <c r="E95" s="1">
        <v>6</v>
      </c>
      <c r="F95" s="1" t="s">
        <v>116</v>
      </c>
      <c r="G95" s="2">
        <v>49.720999999999997</v>
      </c>
      <c r="H95" s="6">
        <f>1+COUNTIFS(A:A,A95,O:O,"&lt;"&amp;O95)</f>
        <v>7</v>
      </c>
      <c r="I95" s="2">
        <f>AVERAGEIF(A:A,A95,G:G)</f>
        <v>50.163246153846146</v>
      </c>
      <c r="J95" s="2">
        <f>G95-I95</f>
        <v>-0.44224615384614907</v>
      </c>
      <c r="K95" s="2">
        <f>90+J95</f>
        <v>89.557753846153844</v>
      </c>
      <c r="L95" s="2">
        <f>EXP(0.06*K95)</f>
        <v>215.60870863381143</v>
      </c>
      <c r="M95" s="2">
        <f>SUMIF(A:A,A95,L:L)</f>
        <v>3983.6400939374544</v>
      </c>
      <c r="N95" s="3">
        <f>L95/M95</f>
        <v>5.4123541170784446E-2</v>
      </c>
      <c r="O95" s="7">
        <f>1/N95</f>
        <v>18.476248567043019</v>
      </c>
      <c r="P95" s="3">
        <f>IF(O95&gt;21,"",N95)</f>
        <v>5.4123541170784446E-2</v>
      </c>
      <c r="Q95" s="3">
        <f>IF(ISNUMBER(P95),SUMIF(A:A,A95,P:P),"")</f>
        <v>0.83644802475479751</v>
      </c>
      <c r="R95" s="3">
        <f>IFERROR(P95*(1/Q95),"")</f>
        <v>6.4706400839012829E-2</v>
      </c>
      <c r="S95" s="8">
        <f>IFERROR(1/R95,"")</f>
        <v>15.45442161878179</v>
      </c>
    </row>
    <row r="96" spans="1:19" x14ac:dyDescent="0.25">
      <c r="A96" s="10">
        <v>10</v>
      </c>
      <c r="B96" s="11">
        <v>0.62013888888888891</v>
      </c>
      <c r="C96" s="10" t="s">
        <v>34</v>
      </c>
      <c r="D96" s="10">
        <v>5</v>
      </c>
      <c r="E96" s="10">
        <v>5</v>
      </c>
      <c r="F96" s="10" t="s">
        <v>115</v>
      </c>
      <c r="G96" s="2">
        <v>48.642966666666595</v>
      </c>
      <c r="H96" s="6">
        <f>1+COUNTIFS(A:A,A96,O:O,"&lt;"&amp;O96)</f>
        <v>8</v>
      </c>
      <c r="I96" s="2">
        <f>AVERAGEIF(A:A,A96,G:G)</f>
        <v>50.163246153846146</v>
      </c>
      <c r="J96" s="2">
        <f>G96-I96</f>
        <v>-1.5202794871795504</v>
      </c>
      <c r="K96" s="2">
        <f>90+J96</f>
        <v>88.47972051282045</v>
      </c>
      <c r="L96" s="2">
        <f>EXP(0.06*K96)</f>
        <v>202.10416458819392</v>
      </c>
      <c r="M96" s="2">
        <f>SUMIF(A:A,A96,L:L)</f>
        <v>3983.6400939374544</v>
      </c>
      <c r="N96" s="3">
        <f>L96/M96</f>
        <v>5.0733540134754722E-2</v>
      </c>
      <c r="O96" s="7">
        <f>1/N96</f>
        <v>19.710826355580018</v>
      </c>
      <c r="P96" s="3">
        <f>IF(O96&gt;21,"",N96)</f>
        <v>5.0733540134754722E-2</v>
      </c>
      <c r="Q96" s="3">
        <f>IF(ISNUMBER(P96),SUMIF(A:A,A96,P:P),"")</f>
        <v>0.83644802475479751</v>
      </c>
      <c r="R96" s="3">
        <f>IFERROR(P96*(1/Q96),"")</f>
        <v>6.0653547660211318E-2</v>
      </c>
      <c r="S96" s="8">
        <f>IFERROR(1/R96,"")</f>
        <v>16.487081771409709</v>
      </c>
    </row>
    <row r="97" spans="1:19" x14ac:dyDescent="0.25">
      <c r="A97" s="1">
        <v>10</v>
      </c>
      <c r="B97" s="5">
        <v>0.62013888888888891</v>
      </c>
      <c r="C97" s="1" t="s">
        <v>34</v>
      </c>
      <c r="D97" s="1">
        <v>5</v>
      </c>
      <c r="E97" s="1">
        <v>10</v>
      </c>
      <c r="F97" s="1" t="s">
        <v>120</v>
      </c>
      <c r="G97" s="2">
        <v>47.142000000000003</v>
      </c>
      <c r="H97" s="6">
        <f>1+COUNTIFS(A:A,A97,O:O,"&lt;"&amp;O97)</f>
        <v>9</v>
      </c>
      <c r="I97" s="2">
        <f>AVERAGEIF(A:A,A97,G:G)</f>
        <v>50.163246153846146</v>
      </c>
      <c r="J97" s="2">
        <f>G97-I97</f>
        <v>-3.0212461538461426</v>
      </c>
      <c r="K97" s="2">
        <f>90+J97</f>
        <v>86.978753846153865</v>
      </c>
      <c r="L97" s="2">
        <f>EXP(0.06*K97)</f>
        <v>184.69858586169127</v>
      </c>
      <c r="M97" s="2">
        <f>SUMIF(A:A,A97,L:L)</f>
        <v>3983.6400939374544</v>
      </c>
      <c r="N97" s="3">
        <f>L97/M97</f>
        <v>4.6364275262410576E-2</v>
      </c>
      <c r="O97" s="7">
        <f>1/N97</f>
        <v>21.568330235730894</v>
      </c>
      <c r="P97" s="3" t="str">
        <f>IF(O97&gt;21,"",N97)</f>
        <v/>
      </c>
      <c r="Q97" s="3" t="str">
        <f>IF(ISNUMBER(P97),SUMIF(A:A,A97,P:P),"")</f>
        <v/>
      </c>
      <c r="R97" s="3" t="str">
        <f>IFERROR(P97*(1/Q97),"")</f>
        <v/>
      </c>
      <c r="S97" s="8" t="str">
        <f>IFERROR(1/R97,"")</f>
        <v/>
      </c>
    </row>
    <row r="98" spans="1:19" x14ac:dyDescent="0.25">
      <c r="A98" s="1">
        <v>10</v>
      </c>
      <c r="B98" s="5">
        <v>0.62013888888888891</v>
      </c>
      <c r="C98" s="1" t="s">
        <v>34</v>
      </c>
      <c r="D98" s="1">
        <v>5</v>
      </c>
      <c r="E98" s="1">
        <v>8</v>
      </c>
      <c r="F98" s="1" t="s">
        <v>118</v>
      </c>
      <c r="G98" s="2">
        <v>46.762666666666703</v>
      </c>
      <c r="H98" s="6">
        <f>1+COUNTIFS(A:A,A98,O:O,"&lt;"&amp;O98)</f>
        <v>10</v>
      </c>
      <c r="I98" s="2">
        <f>AVERAGEIF(A:A,A98,G:G)</f>
        <v>50.163246153846146</v>
      </c>
      <c r="J98" s="2">
        <f>G98-I98</f>
        <v>-3.4005794871794421</v>
      </c>
      <c r="K98" s="2">
        <f>90+J98</f>
        <v>86.599420512820558</v>
      </c>
      <c r="L98" s="2">
        <f>EXP(0.06*K98)</f>
        <v>180.54232372710015</v>
      </c>
      <c r="M98" s="2">
        <f>SUMIF(A:A,A98,L:L)</f>
        <v>3983.6400939374544</v>
      </c>
      <c r="N98" s="3">
        <f>L98/M98</f>
        <v>4.5320942522357993E-2</v>
      </c>
      <c r="O98" s="7">
        <f>1/N98</f>
        <v>22.064854443542831</v>
      </c>
      <c r="P98" s="3" t="str">
        <f>IF(O98&gt;21,"",N98)</f>
        <v/>
      </c>
      <c r="Q98" s="3" t="str">
        <f>IF(ISNUMBER(P98),SUMIF(A:A,A98,P:P),"")</f>
        <v/>
      </c>
      <c r="R98" s="3" t="str">
        <f>IFERROR(P98*(1/Q98),"")</f>
        <v/>
      </c>
      <c r="S98" s="8" t="str">
        <f>IFERROR(1/R98,"")</f>
        <v/>
      </c>
    </row>
    <row r="99" spans="1:19" x14ac:dyDescent="0.25">
      <c r="A99" s="10">
        <v>10</v>
      </c>
      <c r="B99" s="11">
        <v>0.62013888888888891</v>
      </c>
      <c r="C99" s="10" t="s">
        <v>34</v>
      </c>
      <c r="D99" s="10">
        <v>5</v>
      </c>
      <c r="E99" s="10">
        <v>4</v>
      </c>
      <c r="F99" s="10" t="s">
        <v>114</v>
      </c>
      <c r="G99" s="2">
        <v>43.911699999999897</v>
      </c>
      <c r="H99" s="6">
        <f>1+COUNTIFS(A:A,A99,O:O,"&lt;"&amp;O99)</f>
        <v>11</v>
      </c>
      <c r="I99" s="2">
        <f>AVERAGEIF(A:A,A99,G:G)</f>
        <v>50.163246153846146</v>
      </c>
      <c r="J99" s="2">
        <f>G99-I99</f>
        <v>-6.2515461538462489</v>
      </c>
      <c r="K99" s="2">
        <f>90+J99</f>
        <v>83.748453846153751</v>
      </c>
      <c r="L99" s="2">
        <f>EXP(0.06*K99)</f>
        <v>152.15614004984141</v>
      </c>
      <c r="M99" s="2">
        <f>SUMIF(A:A,A99,L:L)</f>
        <v>3983.6400939374544</v>
      </c>
      <c r="N99" s="3">
        <f>L99/M99</f>
        <v>3.8195252699008093E-2</v>
      </c>
      <c r="O99" s="7">
        <f>1/N99</f>
        <v>26.181264145058776</v>
      </c>
      <c r="P99" s="3" t="str">
        <f>IF(O99&gt;21,"",N99)</f>
        <v/>
      </c>
      <c r="Q99" s="3" t="str">
        <f>IF(ISNUMBER(P99),SUMIF(A:A,A99,P:P),"")</f>
        <v/>
      </c>
      <c r="R99" s="3" t="str">
        <f>IFERROR(P99*(1/Q99),"")</f>
        <v/>
      </c>
      <c r="S99" s="8" t="str">
        <f>IFERROR(1/R99,"")</f>
        <v/>
      </c>
    </row>
    <row r="100" spans="1:19" x14ac:dyDescent="0.25">
      <c r="A100" s="1">
        <v>10</v>
      </c>
      <c r="B100" s="5">
        <v>0.62013888888888891</v>
      </c>
      <c r="C100" s="1" t="s">
        <v>34</v>
      </c>
      <c r="D100" s="1">
        <v>5</v>
      </c>
      <c r="E100" s="1">
        <v>12</v>
      </c>
      <c r="F100" s="1" t="s">
        <v>122</v>
      </c>
      <c r="G100" s="2">
        <v>36.6118666666667</v>
      </c>
      <c r="H100" s="6">
        <f>1+COUNTIFS(A:A,A100,O:O,"&lt;"&amp;O100)</f>
        <v>12</v>
      </c>
      <c r="I100" s="2">
        <f>AVERAGEIF(A:A,A100,G:G)</f>
        <v>50.163246153846146</v>
      </c>
      <c r="J100" s="2">
        <f>G100-I100</f>
        <v>-13.551379487179446</v>
      </c>
      <c r="K100" s="2">
        <f>90+J100</f>
        <v>76.448620512820554</v>
      </c>
      <c r="L100" s="2">
        <f>EXP(0.06*K100)</f>
        <v>98.191262101920302</v>
      </c>
      <c r="M100" s="2">
        <f>SUMIF(A:A,A100,L:L)</f>
        <v>3983.6400939374544</v>
      </c>
      <c r="N100" s="3">
        <f>L100/M100</f>
        <v>2.4648627834465701E-2</v>
      </c>
      <c r="O100" s="7">
        <f>1/N100</f>
        <v>40.570209697503699</v>
      </c>
      <c r="P100" s="3" t="str">
        <f>IF(O100&gt;21,"",N100)</f>
        <v/>
      </c>
      <c r="Q100" s="3" t="str">
        <f>IF(ISNUMBER(P100),SUMIF(A:A,A100,P:P),"")</f>
        <v/>
      </c>
      <c r="R100" s="3" t="str">
        <f>IFERROR(P100*(1/Q100),"")</f>
        <v/>
      </c>
      <c r="S100" s="8" t="str">
        <f>IFERROR(1/R100,"")</f>
        <v/>
      </c>
    </row>
    <row r="101" spans="1:19" x14ac:dyDescent="0.25">
      <c r="A101" s="1">
        <v>10</v>
      </c>
      <c r="B101" s="5">
        <v>0.62013888888888891</v>
      </c>
      <c r="C101" s="1" t="s">
        <v>34</v>
      </c>
      <c r="D101" s="1">
        <v>5</v>
      </c>
      <c r="E101" s="1">
        <v>13</v>
      </c>
      <c r="F101" s="1" t="s">
        <v>123</v>
      </c>
      <c r="G101" s="2">
        <v>19.862566666666702</v>
      </c>
      <c r="H101" s="6">
        <f>1+COUNTIFS(A:A,A101,O:O,"&lt;"&amp;O101)</f>
        <v>13</v>
      </c>
      <c r="I101" s="2">
        <f>AVERAGEIF(A:A,A101,G:G)</f>
        <v>50.163246153846146</v>
      </c>
      <c r="J101" s="2">
        <f>G101-I101</f>
        <v>-30.300679487179444</v>
      </c>
      <c r="K101" s="2">
        <f>90+J101</f>
        <v>59.699320512820556</v>
      </c>
      <c r="L101" s="2">
        <f>EXP(0.06*K101)</f>
        <v>35.943894288900857</v>
      </c>
      <c r="M101" s="2">
        <f>SUMIF(A:A,A101,L:L)</f>
        <v>3983.6400939374544</v>
      </c>
      <c r="N101" s="3">
        <f>L101/M101</f>
        <v>9.0228769269599576E-3</v>
      </c>
      <c r="O101" s="7">
        <f>1/N101</f>
        <v>110.82939600029833</v>
      </c>
      <c r="P101" s="3" t="str">
        <f>IF(O101&gt;21,"",N101)</f>
        <v/>
      </c>
      <c r="Q101" s="3" t="str">
        <f>IF(ISNUMBER(P101),SUMIF(A:A,A101,P:P),"")</f>
        <v/>
      </c>
      <c r="R101" s="3" t="str">
        <f>IFERROR(P101*(1/Q101),"")</f>
        <v/>
      </c>
      <c r="S101" s="8" t="str">
        <f>IFERROR(1/R101,"")</f>
        <v/>
      </c>
    </row>
    <row r="102" spans="1:19" x14ac:dyDescent="0.25">
      <c r="A102" s="1">
        <v>11</v>
      </c>
      <c r="B102" s="5">
        <v>0.625</v>
      </c>
      <c r="C102" s="1" t="s">
        <v>20</v>
      </c>
      <c r="D102" s="1">
        <v>7</v>
      </c>
      <c r="E102" s="1">
        <v>12</v>
      </c>
      <c r="F102" s="1" t="s">
        <v>132</v>
      </c>
      <c r="G102" s="2">
        <v>62.995433333333295</v>
      </c>
      <c r="H102" s="6">
        <f>1+COUNTIFS(A:A,A102,O:O,"&lt;"&amp;O102)</f>
        <v>1</v>
      </c>
      <c r="I102" s="2">
        <f>AVERAGEIF(A:A,A102,G:G)</f>
        <v>44.948984615384589</v>
      </c>
      <c r="J102" s="2">
        <f>G102-I102</f>
        <v>18.046448717948707</v>
      </c>
      <c r="K102" s="2">
        <f>90+J102</f>
        <v>108.04644871794871</v>
      </c>
      <c r="L102" s="2">
        <f>EXP(0.06*K102)</f>
        <v>653.79047341022499</v>
      </c>
      <c r="M102" s="2">
        <f>SUMIF(A:A,A102,L:L)</f>
        <v>3568.8778615999045</v>
      </c>
      <c r="N102" s="3">
        <f>L102/M102</f>
        <v>0.18319216817275305</v>
      </c>
      <c r="O102" s="7">
        <f>1/N102</f>
        <v>5.458748646159286</v>
      </c>
      <c r="P102" s="3">
        <f>IF(O102&gt;21,"",N102)</f>
        <v>0.18319216817275305</v>
      </c>
      <c r="Q102" s="3">
        <f>IF(ISNUMBER(P102),SUMIF(A:A,A102,P:P),"")</f>
        <v>0.84012152807778029</v>
      </c>
      <c r="R102" s="3">
        <f>IFERROR(P102*(1/Q102),"")</f>
        <v>0.21805436719601917</v>
      </c>
      <c r="S102" s="8">
        <f>IFERROR(1/R102,"")</f>
        <v>4.5860122540038546</v>
      </c>
    </row>
    <row r="103" spans="1:19" x14ac:dyDescent="0.25">
      <c r="A103" s="1">
        <v>11</v>
      </c>
      <c r="B103" s="5">
        <v>0.625</v>
      </c>
      <c r="C103" s="1" t="s">
        <v>20</v>
      </c>
      <c r="D103" s="1">
        <v>7</v>
      </c>
      <c r="E103" s="1">
        <v>2</v>
      </c>
      <c r="F103" s="1" t="s">
        <v>124</v>
      </c>
      <c r="G103" s="2">
        <v>57.502833333333299</v>
      </c>
      <c r="H103" s="6">
        <f>1+COUNTIFS(A:A,A103,O:O,"&lt;"&amp;O103)</f>
        <v>2</v>
      </c>
      <c r="I103" s="2">
        <f>AVERAGEIF(A:A,A103,G:G)</f>
        <v>44.948984615384589</v>
      </c>
      <c r="J103" s="2">
        <f>G103-I103</f>
        <v>12.553848717948711</v>
      </c>
      <c r="K103" s="2">
        <f>90+J103</f>
        <v>102.55384871794871</v>
      </c>
      <c r="L103" s="2">
        <f>EXP(0.06*K103)</f>
        <v>470.2342256793188</v>
      </c>
      <c r="M103" s="2">
        <f>SUMIF(A:A,A103,L:L)</f>
        <v>3568.8778615999045</v>
      </c>
      <c r="N103" s="3">
        <f>L103/M103</f>
        <v>0.13175968579337033</v>
      </c>
      <c r="O103" s="7">
        <f>1/N103</f>
        <v>7.5895748686607476</v>
      </c>
      <c r="P103" s="3">
        <f>IF(O103&gt;21,"",N103)</f>
        <v>0.13175968579337033</v>
      </c>
      <c r="Q103" s="3">
        <f>IF(ISNUMBER(P103),SUMIF(A:A,A103,P:P),"")</f>
        <v>0.84012152807778029</v>
      </c>
      <c r="R103" s="3">
        <f>IFERROR(P103*(1/Q103),"")</f>
        <v>0.15683407863007615</v>
      </c>
      <c r="S103" s="8">
        <f>IFERROR(1/R103,"")</f>
        <v>6.3761652361199861</v>
      </c>
    </row>
    <row r="104" spans="1:19" x14ac:dyDescent="0.25">
      <c r="A104" s="1">
        <v>11</v>
      </c>
      <c r="B104" s="5">
        <v>0.625</v>
      </c>
      <c r="C104" s="1" t="s">
        <v>20</v>
      </c>
      <c r="D104" s="1">
        <v>7</v>
      </c>
      <c r="E104" s="1">
        <v>6</v>
      </c>
      <c r="F104" s="1" t="s">
        <v>127</v>
      </c>
      <c r="G104" s="2">
        <v>56.626166666666599</v>
      </c>
      <c r="H104" s="6">
        <f>1+COUNTIFS(A:A,A104,O:O,"&lt;"&amp;O104)</f>
        <v>3</v>
      </c>
      <c r="I104" s="2">
        <f>AVERAGEIF(A:A,A104,G:G)</f>
        <v>44.948984615384589</v>
      </c>
      <c r="J104" s="2">
        <f>G104-I104</f>
        <v>11.67718205128201</v>
      </c>
      <c r="K104" s="2">
        <f>90+J104</f>
        <v>101.67718205128202</v>
      </c>
      <c r="L104" s="2">
        <f>EXP(0.06*K104)</f>
        <v>446.13916079729978</v>
      </c>
      <c r="M104" s="2">
        <f>SUMIF(A:A,A104,L:L)</f>
        <v>3568.8778615999045</v>
      </c>
      <c r="N104" s="3">
        <f>L104/M104</f>
        <v>0.12500824575635619</v>
      </c>
      <c r="O104" s="7">
        <f>1/N104</f>
        <v>7.9994723064030664</v>
      </c>
      <c r="P104" s="3">
        <f>IF(O104&gt;21,"",N104)</f>
        <v>0.12500824575635619</v>
      </c>
      <c r="Q104" s="3">
        <f>IF(ISNUMBER(P104),SUMIF(A:A,A104,P:P),"")</f>
        <v>0.84012152807778029</v>
      </c>
      <c r="R104" s="3">
        <f>IFERROR(P104*(1/Q104),"")</f>
        <v>0.14879781267167175</v>
      </c>
      <c r="S104" s="8">
        <f>IFERROR(1/R104,"")</f>
        <v>6.7205288978712305</v>
      </c>
    </row>
    <row r="105" spans="1:19" x14ac:dyDescent="0.25">
      <c r="A105" s="1">
        <v>11</v>
      </c>
      <c r="B105" s="5">
        <v>0.625</v>
      </c>
      <c r="C105" s="1" t="s">
        <v>20</v>
      </c>
      <c r="D105" s="1">
        <v>7</v>
      </c>
      <c r="E105" s="1">
        <v>5</v>
      </c>
      <c r="F105" s="1" t="s">
        <v>126</v>
      </c>
      <c r="G105" s="2">
        <v>54.504766666666605</v>
      </c>
      <c r="H105" s="6">
        <f>1+COUNTIFS(A:A,A105,O:O,"&lt;"&amp;O105)</f>
        <v>4</v>
      </c>
      <c r="I105" s="2">
        <f>AVERAGEIF(A:A,A105,G:G)</f>
        <v>44.948984615384589</v>
      </c>
      <c r="J105" s="2">
        <f>G105-I105</f>
        <v>9.5557820512820157</v>
      </c>
      <c r="K105" s="2">
        <f>90+J105</f>
        <v>99.555782051282023</v>
      </c>
      <c r="L105" s="2">
        <f>EXP(0.06*K105)</f>
        <v>392.81820536502357</v>
      </c>
      <c r="M105" s="2">
        <f>SUMIF(A:A,A105,L:L)</f>
        <v>3568.8778615999045</v>
      </c>
      <c r="N105" s="3">
        <f>L105/M105</f>
        <v>0.11006770772169988</v>
      </c>
      <c r="O105" s="7">
        <f>1/N105</f>
        <v>9.0853168535901982</v>
      </c>
      <c r="P105" s="3">
        <f>IF(O105&gt;21,"",N105)</f>
        <v>0.11006770772169988</v>
      </c>
      <c r="Q105" s="3">
        <f>IF(ISNUMBER(P105),SUMIF(A:A,A105,P:P),"")</f>
        <v>0.84012152807778029</v>
      </c>
      <c r="R105" s="3">
        <f>IFERROR(P105*(1/Q105),"")</f>
        <v>0.13101403075997545</v>
      </c>
      <c r="S105" s="8">
        <f>IFERROR(1/R105,"")</f>
        <v>7.6327702781090085</v>
      </c>
    </row>
    <row r="106" spans="1:19" x14ac:dyDescent="0.25">
      <c r="A106" s="1">
        <v>11</v>
      </c>
      <c r="B106" s="5">
        <v>0.625</v>
      </c>
      <c r="C106" s="1" t="s">
        <v>20</v>
      </c>
      <c r="D106" s="1">
        <v>7</v>
      </c>
      <c r="E106" s="1">
        <v>3</v>
      </c>
      <c r="F106" s="1" t="s">
        <v>125</v>
      </c>
      <c r="G106" s="2">
        <v>49.629266666666602</v>
      </c>
      <c r="H106" s="6">
        <f>1+COUNTIFS(A:A,A106,O:O,"&lt;"&amp;O106)</f>
        <v>5</v>
      </c>
      <c r="I106" s="2">
        <f>AVERAGEIF(A:A,A106,G:G)</f>
        <v>44.948984615384589</v>
      </c>
      <c r="J106" s="2">
        <f>G106-I106</f>
        <v>4.6802820512820134</v>
      </c>
      <c r="K106" s="2">
        <f>90+J106</f>
        <v>94.680282051282006</v>
      </c>
      <c r="L106" s="2">
        <f>EXP(0.06*K106)</f>
        <v>293.18884485069992</v>
      </c>
      <c r="M106" s="2">
        <f>SUMIF(A:A,A106,L:L)</f>
        <v>3568.8778615999045</v>
      </c>
      <c r="N106" s="3">
        <f>L106/M106</f>
        <v>8.2151549092034579E-2</v>
      </c>
      <c r="O106" s="7">
        <f>1/N106</f>
        <v>12.172624996756879</v>
      </c>
      <c r="P106" s="3">
        <f>IF(O106&gt;21,"",N106)</f>
        <v>8.2151549092034579E-2</v>
      </c>
      <c r="Q106" s="3">
        <f>IF(ISNUMBER(P106),SUMIF(A:A,A106,P:P),"")</f>
        <v>0.84012152807778029</v>
      </c>
      <c r="R106" s="3">
        <f>IFERROR(P106*(1/Q106),"")</f>
        <v>9.7785315988746804E-2</v>
      </c>
      <c r="S106" s="8">
        <f>IFERROR(1/R106,"")</f>
        <v>10.226484312993176</v>
      </c>
    </row>
    <row r="107" spans="1:19" x14ac:dyDescent="0.25">
      <c r="A107" s="1">
        <v>11</v>
      </c>
      <c r="B107" s="5">
        <v>0.625</v>
      </c>
      <c r="C107" s="1" t="s">
        <v>20</v>
      </c>
      <c r="D107" s="1">
        <v>7</v>
      </c>
      <c r="E107" s="1">
        <v>17</v>
      </c>
      <c r="F107" s="1" t="s">
        <v>135</v>
      </c>
      <c r="G107" s="2">
        <v>49.2830333333333</v>
      </c>
      <c r="H107" s="6">
        <f>1+COUNTIFS(A:A,A107,O:O,"&lt;"&amp;O107)</f>
        <v>6</v>
      </c>
      <c r="I107" s="2">
        <f>AVERAGEIF(A:A,A107,G:G)</f>
        <v>44.948984615384589</v>
      </c>
      <c r="J107" s="2">
        <f>G107-I107</f>
        <v>4.3340487179487113</v>
      </c>
      <c r="K107" s="2">
        <f>90+J107</f>
        <v>94.334048717948718</v>
      </c>
      <c r="L107" s="2">
        <f>EXP(0.06*K107)</f>
        <v>287.16096812385086</v>
      </c>
      <c r="M107" s="2">
        <f>SUMIF(A:A,A107,L:L)</f>
        <v>3568.8778615999045</v>
      </c>
      <c r="N107" s="3">
        <f>L107/M107</f>
        <v>8.0462537318415961E-2</v>
      </c>
      <c r="O107" s="7">
        <f>1/N107</f>
        <v>12.428143995045552</v>
      </c>
      <c r="P107" s="3">
        <f>IF(O107&gt;21,"",N107)</f>
        <v>8.0462537318415961E-2</v>
      </c>
      <c r="Q107" s="3">
        <f>IF(ISNUMBER(P107),SUMIF(A:A,A107,P:P),"")</f>
        <v>0.84012152807778029</v>
      </c>
      <c r="R107" s="3">
        <f>IFERROR(P107*(1/Q107),"")</f>
        <v>9.5774878549435949E-2</v>
      </c>
      <c r="S107" s="8">
        <f>IFERROR(1/R107,"")</f>
        <v>10.441151324288359</v>
      </c>
    </row>
    <row r="108" spans="1:19" x14ac:dyDescent="0.25">
      <c r="A108" s="1">
        <v>11</v>
      </c>
      <c r="B108" s="5">
        <v>0.625</v>
      </c>
      <c r="C108" s="1" t="s">
        <v>20</v>
      </c>
      <c r="D108" s="1">
        <v>7</v>
      </c>
      <c r="E108" s="1">
        <v>8</v>
      </c>
      <c r="F108" s="1" t="s">
        <v>129</v>
      </c>
      <c r="G108" s="2">
        <v>48.763266666666603</v>
      </c>
      <c r="H108" s="6">
        <f>1+COUNTIFS(A:A,A108,O:O,"&lt;"&amp;O108)</f>
        <v>7</v>
      </c>
      <c r="I108" s="2">
        <f>AVERAGEIF(A:A,A108,G:G)</f>
        <v>44.948984615384589</v>
      </c>
      <c r="J108" s="2">
        <f>G108-I108</f>
        <v>3.8142820512820137</v>
      </c>
      <c r="K108" s="2">
        <f>90+J108</f>
        <v>93.814282051282021</v>
      </c>
      <c r="L108" s="2">
        <f>EXP(0.06*K108)</f>
        <v>278.34376738111433</v>
      </c>
      <c r="M108" s="2">
        <f>SUMIF(A:A,A108,L:L)</f>
        <v>3568.8778615999045</v>
      </c>
      <c r="N108" s="3">
        <f>L108/M108</f>
        <v>7.7991956624801573E-2</v>
      </c>
      <c r="O108" s="7">
        <f>1/N108</f>
        <v>12.821835010637473</v>
      </c>
      <c r="P108" s="3">
        <f>IF(O108&gt;21,"",N108)</f>
        <v>7.7991956624801573E-2</v>
      </c>
      <c r="Q108" s="3">
        <f>IF(ISNUMBER(P108),SUMIF(A:A,A108,P:P),"")</f>
        <v>0.84012152807778029</v>
      </c>
      <c r="R108" s="3">
        <f>IFERROR(P108*(1/Q108),"")</f>
        <v>9.2834136512665227E-2</v>
      </c>
      <c r="S108" s="8">
        <f>IFERROR(1/R108,"")</f>
        <v>10.771899621897937</v>
      </c>
    </row>
    <row r="109" spans="1:19" x14ac:dyDescent="0.25">
      <c r="A109" s="1">
        <v>11</v>
      </c>
      <c r="B109" s="5">
        <v>0.625</v>
      </c>
      <c r="C109" s="1" t="s">
        <v>20</v>
      </c>
      <c r="D109" s="1">
        <v>7</v>
      </c>
      <c r="E109" s="1">
        <v>10</v>
      </c>
      <c r="F109" s="1" t="s">
        <v>130</v>
      </c>
      <c r="G109" s="2">
        <v>41.181899999999999</v>
      </c>
      <c r="H109" s="6">
        <f>1+COUNTIFS(A:A,A109,O:O,"&lt;"&amp;O109)</f>
        <v>8</v>
      </c>
      <c r="I109" s="2">
        <f>AVERAGEIF(A:A,A109,G:G)</f>
        <v>44.948984615384589</v>
      </c>
      <c r="J109" s="2">
        <f>G109-I109</f>
        <v>-3.7670846153845901</v>
      </c>
      <c r="K109" s="2">
        <f>90+J109</f>
        <v>86.23291538461541</v>
      </c>
      <c r="L109" s="2">
        <f>EXP(0.06*K109)</f>
        <v>176.61547700274059</v>
      </c>
      <c r="M109" s="2">
        <f>SUMIF(A:A,A109,L:L)</f>
        <v>3568.8778615999045</v>
      </c>
      <c r="N109" s="3">
        <f>L109/M109</f>
        <v>4.9487677598348809E-2</v>
      </c>
      <c r="O109" s="7">
        <f>1/N109</f>
        <v>20.207050492774908</v>
      </c>
      <c r="P109" s="3">
        <f>IF(O109&gt;21,"",N109)</f>
        <v>4.9487677598348809E-2</v>
      </c>
      <c r="Q109" s="3">
        <f>IF(ISNUMBER(P109),SUMIF(A:A,A109,P:P),"")</f>
        <v>0.84012152807778029</v>
      </c>
      <c r="R109" s="3">
        <f>IFERROR(P109*(1/Q109),"")</f>
        <v>5.8905379691409514E-2</v>
      </c>
      <c r="S109" s="8">
        <f>IFERROR(1/R109,"")</f>
        <v>16.976378137934919</v>
      </c>
    </row>
    <row r="110" spans="1:19" x14ac:dyDescent="0.25">
      <c r="A110" s="1">
        <v>11</v>
      </c>
      <c r="B110" s="5">
        <v>0.625</v>
      </c>
      <c r="C110" s="1" t="s">
        <v>20</v>
      </c>
      <c r="D110" s="1">
        <v>7</v>
      </c>
      <c r="E110" s="1">
        <v>7</v>
      </c>
      <c r="F110" s="1" t="s">
        <v>128</v>
      </c>
      <c r="G110" s="2">
        <v>40.028066666666703</v>
      </c>
      <c r="H110" s="6">
        <f>1+COUNTIFS(A:A,A110,O:O,"&lt;"&amp;O110)</f>
        <v>9</v>
      </c>
      <c r="I110" s="2">
        <f>AVERAGEIF(A:A,A110,G:G)</f>
        <v>44.948984615384589</v>
      </c>
      <c r="J110" s="2">
        <f>G110-I110</f>
        <v>-4.9209179487178858</v>
      </c>
      <c r="K110" s="2">
        <f>90+J110</f>
        <v>85.079082051282114</v>
      </c>
      <c r="L110" s="2">
        <f>EXP(0.06*K110)</f>
        <v>164.8020279756141</v>
      </c>
      <c r="M110" s="2">
        <f>SUMIF(A:A,A110,L:L)</f>
        <v>3568.8778615999045</v>
      </c>
      <c r="N110" s="3">
        <f>L110/M110</f>
        <v>4.61775477801682E-2</v>
      </c>
      <c r="O110" s="7">
        <f>1/N110</f>
        <v>21.655545780832227</v>
      </c>
      <c r="P110" s="3" t="str">
        <f>IF(O110&gt;21,"",N110)</f>
        <v/>
      </c>
      <c r="Q110" s="3" t="str">
        <f>IF(ISNUMBER(P110),SUMIF(A:A,A110,P:P),"")</f>
        <v/>
      </c>
      <c r="R110" s="3" t="str">
        <f>IFERROR(P110*(1/Q110),"")</f>
        <v/>
      </c>
      <c r="S110" s="8" t="str">
        <f>IFERROR(1/R110,"")</f>
        <v/>
      </c>
    </row>
    <row r="111" spans="1:19" x14ac:dyDescent="0.25">
      <c r="A111" s="1">
        <v>11</v>
      </c>
      <c r="B111" s="5">
        <v>0.625</v>
      </c>
      <c r="C111" s="1" t="s">
        <v>20</v>
      </c>
      <c r="D111" s="1">
        <v>7</v>
      </c>
      <c r="E111" s="1">
        <v>11</v>
      </c>
      <c r="F111" s="1" t="s">
        <v>131</v>
      </c>
      <c r="G111" s="2">
        <v>38.0649333333334</v>
      </c>
      <c r="H111" s="6">
        <f>1+COUNTIFS(A:A,A111,O:O,"&lt;"&amp;O111)</f>
        <v>10</v>
      </c>
      <c r="I111" s="2">
        <f>AVERAGEIF(A:A,A111,G:G)</f>
        <v>44.948984615384589</v>
      </c>
      <c r="J111" s="2">
        <f>G111-I111</f>
        <v>-6.884051282051189</v>
      </c>
      <c r="K111" s="2">
        <f>90+J111</f>
        <v>83.115948717948811</v>
      </c>
      <c r="L111" s="2">
        <f>EXP(0.06*K111)</f>
        <v>146.48996430555516</v>
      </c>
      <c r="M111" s="2">
        <f>SUMIF(A:A,A111,L:L)</f>
        <v>3568.8778615999045</v>
      </c>
      <c r="N111" s="3">
        <f>L111/M111</f>
        <v>4.1046505368464666E-2</v>
      </c>
      <c r="O111" s="7">
        <f>1/N111</f>
        <v>24.362609947503181</v>
      </c>
      <c r="P111" s="3" t="str">
        <f>IF(O111&gt;21,"",N111)</f>
        <v/>
      </c>
      <c r="Q111" s="3" t="str">
        <f>IF(ISNUMBER(P111),SUMIF(A:A,A111,P:P),"")</f>
        <v/>
      </c>
      <c r="R111" s="3" t="str">
        <f>IFERROR(P111*(1/Q111),"")</f>
        <v/>
      </c>
      <c r="S111" s="8" t="str">
        <f>IFERROR(1/R111,"")</f>
        <v/>
      </c>
    </row>
    <row r="112" spans="1:19" x14ac:dyDescent="0.25">
      <c r="A112" s="1">
        <v>11</v>
      </c>
      <c r="B112" s="5">
        <v>0.625</v>
      </c>
      <c r="C112" s="1" t="s">
        <v>20</v>
      </c>
      <c r="D112" s="1">
        <v>7</v>
      </c>
      <c r="E112" s="1">
        <v>15</v>
      </c>
      <c r="F112" s="1" t="s">
        <v>133</v>
      </c>
      <c r="G112" s="2">
        <v>34.766766666666697</v>
      </c>
      <c r="H112" s="6">
        <f>1+COUNTIFS(A:A,A112,O:O,"&lt;"&amp;O112)</f>
        <v>11</v>
      </c>
      <c r="I112" s="2">
        <f>AVERAGEIF(A:A,A112,G:G)</f>
        <v>44.948984615384589</v>
      </c>
      <c r="J112" s="2">
        <f>G112-I112</f>
        <v>-10.182217948717891</v>
      </c>
      <c r="K112" s="2">
        <f>90+J112</f>
        <v>79.817782051282109</v>
      </c>
      <c r="L112" s="2">
        <f>EXP(0.06*K112)</f>
        <v>120.18917058516061</v>
      </c>
      <c r="M112" s="2">
        <f>SUMIF(A:A,A112,L:L)</f>
        <v>3568.8778615999045</v>
      </c>
      <c r="N112" s="3">
        <f>L112/M112</f>
        <v>3.3677019849393384E-2</v>
      </c>
      <c r="O112" s="7">
        <f>1/N112</f>
        <v>29.693838839424881</v>
      </c>
      <c r="P112" s="3" t="str">
        <f>IF(O112&gt;21,"",N112)</f>
        <v/>
      </c>
      <c r="Q112" s="3" t="str">
        <f>IF(ISNUMBER(P112),SUMIF(A:A,A112,P:P),"")</f>
        <v/>
      </c>
      <c r="R112" s="3" t="str">
        <f>IFERROR(P112*(1/Q112),"")</f>
        <v/>
      </c>
      <c r="S112" s="8" t="str">
        <f>IFERROR(1/R112,"")</f>
        <v/>
      </c>
    </row>
    <row r="113" spans="1:19" x14ac:dyDescent="0.25">
      <c r="A113" s="1">
        <v>11</v>
      </c>
      <c r="B113" s="5">
        <v>0.625</v>
      </c>
      <c r="C113" s="1" t="s">
        <v>20</v>
      </c>
      <c r="D113" s="1">
        <v>7</v>
      </c>
      <c r="E113" s="1">
        <v>16</v>
      </c>
      <c r="F113" s="1" t="s">
        <v>134</v>
      </c>
      <c r="G113" s="2">
        <v>27.7734666666666</v>
      </c>
      <c r="H113" s="6">
        <f>1+COUNTIFS(A:A,A113,O:O,"&lt;"&amp;O113)</f>
        <v>12</v>
      </c>
      <c r="I113" s="2">
        <f>AVERAGEIF(A:A,A113,G:G)</f>
        <v>44.948984615384589</v>
      </c>
      <c r="J113" s="2">
        <f>G113-I113</f>
        <v>-17.175517948717989</v>
      </c>
      <c r="K113" s="2">
        <f>90+J113</f>
        <v>72.824482051282018</v>
      </c>
      <c r="L113" s="2">
        <f>EXP(0.06*K113)</f>
        <v>79.001664595719021</v>
      </c>
      <c r="M113" s="2">
        <f>SUMIF(A:A,A113,L:L)</f>
        <v>3568.8778615999045</v>
      </c>
      <c r="N113" s="3">
        <f>L113/M113</f>
        <v>2.2136275787343167E-2</v>
      </c>
      <c r="O113" s="7">
        <f>1/N113</f>
        <v>45.174717265302995</v>
      </c>
      <c r="P113" s="3" t="str">
        <f>IF(O113&gt;21,"",N113)</f>
        <v/>
      </c>
      <c r="Q113" s="3" t="str">
        <f>IF(ISNUMBER(P113),SUMIF(A:A,A113,P:P),"")</f>
        <v/>
      </c>
      <c r="R113" s="3" t="str">
        <f>IFERROR(P113*(1/Q113),"")</f>
        <v/>
      </c>
      <c r="S113" s="8" t="str">
        <f>IFERROR(1/R113,"")</f>
        <v/>
      </c>
    </row>
    <row r="114" spans="1:19" x14ac:dyDescent="0.25">
      <c r="A114" s="1">
        <v>11</v>
      </c>
      <c r="B114" s="5">
        <v>0.625</v>
      </c>
      <c r="C114" s="1" t="s">
        <v>20</v>
      </c>
      <c r="D114" s="1">
        <v>7</v>
      </c>
      <c r="E114" s="1">
        <v>18</v>
      </c>
      <c r="F114" s="1" t="s">
        <v>136</v>
      </c>
      <c r="G114" s="2">
        <v>23.216899999999999</v>
      </c>
      <c r="H114" s="6">
        <f>1+COUNTIFS(A:A,A114,O:O,"&lt;"&amp;O114)</f>
        <v>13</v>
      </c>
      <c r="I114" s="2">
        <f>AVERAGEIF(A:A,A114,G:G)</f>
        <v>44.948984615384589</v>
      </c>
      <c r="J114" s="2">
        <f>G114-I114</f>
        <v>-21.73208461538459</v>
      </c>
      <c r="K114" s="2">
        <f>90+J114</f>
        <v>68.267915384615407</v>
      </c>
      <c r="L114" s="2">
        <f>EXP(0.06*K114)</f>
        <v>60.103911527582035</v>
      </c>
      <c r="M114" s="2">
        <f>SUMIF(A:A,A114,L:L)</f>
        <v>3568.8778615999045</v>
      </c>
      <c r="N114" s="3">
        <f>L114/M114</f>
        <v>1.6841123136850038E-2</v>
      </c>
      <c r="O114" s="7">
        <f>1/N114</f>
        <v>59.378462580794356</v>
      </c>
      <c r="P114" s="3" t="str">
        <f>IF(O114&gt;21,"",N114)</f>
        <v/>
      </c>
      <c r="Q114" s="3" t="str">
        <f>IF(ISNUMBER(P114),SUMIF(A:A,A114,P:P),"")</f>
        <v/>
      </c>
      <c r="R114" s="3" t="str">
        <f>IFERROR(P114*(1/Q114),"")</f>
        <v/>
      </c>
      <c r="S114" s="8" t="str">
        <f>IFERROR(1/R114,"")</f>
        <v/>
      </c>
    </row>
    <row r="115" spans="1:19" x14ac:dyDescent="0.25">
      <c r="A115" s="1">
        <v>12</v>
      </c>
      <c r="B115" s="5">
        <v>0.63194444444444442</v>
      </c>
      <c r="C115" s="1" t="s">
        <v>89</v>
      </c>
      <c r="D115" s="1">
        <v>4</v>
      </c>
      <c r="E115" s="1">
        <v>3</v>
      </c>
      <c r="F115" s="1" t="s">
        <v>139</v>
      </c>
      <c r="G115" s="2">
        <v>66.803699999999893</v>
      </c>
      <c r="H115" s="6">
        <f>1+COUNTIFS(A:A,A115,O:O,"&lt;"&amp;O115)</f>
        <v>1</v>
      </c>
      <c r="I115" s="2">
        <f>AVERAGEIF(A:A,A115,G:G)</f>
        <v>50.368120833333315</v>
      </c>
      <c r="J115" s="2">
        <f>G115-I115</f>
        <v>16.435579166666578</v>
      </c>
      <c r="K115" s="2">
        <f>90+J115</f>
        <v>106.43557916666657</v>
      </c>
      <c r="L115" s="2">
        <f>EXP(0.06*K115)</f>
        <v>593.55789040963805</v>
      </c>
      <c r="M115" s="2">
        <f>SUMIF(A:A,A115,L:L)</f>
        <v>2053.5605657260162</v>
      </c>
      <c r="N115" s="3">
        <f>L115/M115</f>
        <v>0.28903841470085467</v>
      </c>
      <c r="O115" s="7">
        <f>1/N115</f>
        <v>3.4597477329612651</v>
      </c>
      <c r="P115" s="3">
        <f>IF(O115&gt;21,"",N115)</f>
        <v>0.28903841470085467</v>
      </c>
      <c r="Q115" s="3">
        <f>IF(ISNUMBER(P115),SUMIF(A:A,A115,P:P),"")</f>
        <v>0.96226267709841318</v>
      </c>
      <c r="R115" s="3">
        <f>IFERROR(P115*(1/Q115),"")</f>
        <v>0.30037371455828993</v>
      </c>
      <c r="S115" s="8">
        <f>IFERROR(1/R115,"")</f>
        <v>3.3291861156044731</v>
      </c>
    </row>
    <row r="116" spans="1:19" x14ac:dyDescent="0.25">
      <c r="A116" s="1">
        <v>12</v>
      </c>
      <c r="B116" s="5">
        <v>0.63194444444444442</v>
      </c>
      <c r="C116" s="1" t="s">
        <v>89</v>
      </c>
      <c r="D116" s="1">
        <v>4</v>
      </c>
      <c r="E116" s="1">
        <v>1</v>
      </c>
      <c r="F116" s="1" t="s">
        <v>137</v>
      </c>
      <c r="G116" s="2">
        <v>55.308399999999999</v>
      </c>
      <c r="H116" s="6">
        <f>1+COUNTIFS(A:A,A116,O:O,"&lt;"&amp;O116)</f>
        <v>2</v>
      </c>
      <c r="I116" s="2">
        <f>AVERAGEIF(A:A,A116,G:G)</f>
        <v>50.368120833333315</v>
      </c>
      <c r="J116" s="2">
        <f>G116-I116</f>
        <v>4.9402791666666843</v>
      </c>
      <c r="K116" s="2">
        <f>90+J116</f>
        <v>94.940279166666684</v>
      </c>
      <c r="L116" s="2">
        <f>EXP(0.06*K116)</f>
        <v>297.7984007438717</v>
      </c>
      <c r="M116" s="2">
        <f>SUMIF(A:A,A116,L:L)</f>
        <v>2053.5605657260162</v>
      </c>
      <c r="N116" s="3">
        <f>L116/M116</f>
        <v>0.14501564049979115</v>
      </c>
      <c r="O116" s="7">
        <f>1/N116</f>
        <v>6.8958079042614724</v>
      </c>
      <c r="P116" s="3">
        <f>IF(O116&gt;21,"",N116)</f>
        <v>0.14501564049979115</v>
      </c>
      <c r="Q116" s="3">
        <f>IF(ISNUMBER(P116),SUMIF(A:A,A116,P:P),"")</f>
        <v>0.96226267709841318</v>
      </c>
      <c r="R116" s="3">
        <f>IFERROR(P116*(1/Q116),"")</f>
        <v>0.15070275918532794</v>
      </c>
      <c r="S116" s="8">
        <f>IFERROR(1/R116,"")</f>
        <v>6.6355785747110438</v>
      </c>
    </row>
    <row r="117" spans="1:19" x14ac:dyDescent="0.25">
      <c r="A117" s="1">
        <v>12</v>
      </c>
      <c r="B117" s="5">
        <v>0.63194444444444442</v>
      </c>
      <c r="C117" s="1" t="s">
        <v>89</v>
      </c>
      <c r="D117" s="1">
        <v>4</v>
      </c>
      <c r="E117" s="1">
        <v>4</v>
      </c>
      <c r="F117" s="1" t="s">
        <v>140</v>
      </c>
      <c r="G117" s="2">
        <v>54.866700000000002</v>
      </c>
      <c r="H117" s="6">
        <f>1+COUNTIFS(A:A,A117,O:O,"&lt;"&amp;O117)</f>
        <v>3</v>
      </c>
      <c r="I117" s="2">
        <f>AVERAGEIF(A:A,A117,G:G)</f>
        <v>50.368120833333315</v>
      </c>
      <c r="J117" s="2">
        <f>G117-I117</f>
        <v>4.498579166666687</v>
      </c>
      <c r="K117" s="2">
        <f>90+J117</f>
        <v>94.498579166666687</v>
      </c>
      <c r="L117" s="2">
        <f>EXP(0.06*K117)</f>
        <v>290.0098100015702</v>
      </c>
      <c r="M117" s="2">
        <f>SUMIF(A:A,A117,L:L)</f>
        <v>2053.5605657260162</v>
      </c>
      <c r="N117" s="3">
        <f>L117/M117</f>
        <v>0.1412229153801656</v>
      </c>
      <c r="O117" s="7">
        <f>1/N117</f>
        <v>7.0810037967850041</v>
      </c>
      <c r="P117" s="3">
        <f>IF(O117&gt;21,"",N117)</f>
        <v>0.1412229153801656</v>
      </c>
      <c r="Q117" s="3">
        <f>IF(ISNUMBER(P117),SUMIF(A:A,A117,P:P),"")</f>
        <v>0.96226267709841318</v>
      </c>
      <c r="R117" s="3">
        <f>IFERROR(P117*(1/Q117),"")</f>
        <v>0.14676129371036839</v>
      </c>
      <c r="S117" s="8">
        <f>IFERROR(1/R117,"")</f>
        <v>6.8137856700383663</v>
      </c>
    </row>
    <row r="118" spans="1:19" x14ac:dyDescent="0.25">
      <c r="A118" s="1">
        <v>12</v>
      </c>
      <c r="B118" s="5">
        <v>0.63194444444444442</v>
      </c>
      <c r="C118" s="1" t="s">
        <v>89</v>
      </c>
      <c r="D118" s="1">
        <v>4</v>
      </c>
      <c r="E118" s="1">
        <v>7</v>
      </c>
      <c r="F118" s="1" t="s">
        <v>142</v>
      </c>
      <c r="G118" s="2">
        <v>52.026466666666607</v>
      </c>
      <c r="H118" s="6">
        <f>1+COUNTIFS(A:A,A118,O:O,"&lt;"&amp;O118)</f>
        <v>4</v>
      </c>
      <c r="I118" s="2">
        <f>AVERAGEIF(A:A,A118,G:G)</f>
        <v>50.368120833333315</v>
      </c>
      <c r="J118" s="2">
        <f>G118-I118</f>
        <v>1.6583458333332928</v>
      </c>
      <c r="K118" s="2">
        <f>90+J118</f>
        <v>91.6583458333333</v>
      </c>
      <c r="L118" s="2">
        <f>EXP(0.06*K118)</f>
        <v>244.56980030676354</v>
      </c>
      <c r="M118" s="2">
        <f>SUMIF(A:A,A118,L:L)</f>
        <v>2053.5605657260162</v>
      </c>
      <c r="N118" s="3">
        <f>L118/M118</f>
        <v>0.1190954892632048</v>
      </c>
      <c r="O118" s="7">
        <f>1/N118</f>
        <v>8.396623635257658</v>
      </c>
      <c r="P118" s="3">
        <f>IF(O118&gt;21,"",N118)</f>
        <v>0.1190954892632048</v>
      </c>
      <c r="Q118" s="3">
        <f>IF(ISNUMBER(P118),SUMIF(A:A,A118,P:P),"")</f>
        <v>0.96226267709841318</v>
      </c>
      <c r="R118" s="3">
        <f>IFERROR(P118*(1/Q118),"")</f>
        <v>0.12376609017230394</v>
      </c>
      <c r="S118" s="8">
        <f>IFERROR(1/R118,"")</f>
        <v>8.0797575378508437</v>
      </c>
    </row>
    <row r="119" spans="1:19" x14ac:dyDescent="0.25">
      <c r="A119" s="1">
        <v>12</v>
      </c>
      <c r="B119" s="5">
        <v>0.63194444444444442</v>
      </c>
      <c r="C119" s="1" t="s">
        <v>89</v>
      </c>
      <c r="D119" s="1">
        <v>4</v>
      </c>
      <c r="E119" s="1">
        <v>2</v>
      </c>
      <c r="F119" s="1" t="s">
        <v>138</v>
      </c>
      <c r="G119" s="2">
        <v>50.654833333333308</v>
      </c>
      <c r="H119" s="6">
        <f>1+COUNTIFS(A:A,A119,O:O,"&lt;"&amp;O119)</f>
        <v>5</v>
      </c>
      <c r="I119" s="2">
        <f>AVERAGEIF(A:A,A119,G:G)</f>
        <v>50.368120833333315</v>
      </c>
      <c r="J119" s="2">
        <f>G119-I119</f>
        <v>0.28671249999999304</v>
      </c>
      <c r="K119" s="2">
        <f>90+J119</f>
        <v>90.286712499999993</v>
      </c>
      <c r="L119" s="2">
        <f>EXP(0.06*K119)</f>
        <v>225.24816501095151</v>
      </c>
      <c r="M119" s="2">
        <f>SUMIF(A:A,A119,L:L)</f>
        <v>2053.5605657260162</v>
      </c>
      <c r="N119" s="3">
        <f>L119/M119</f>
        <v>0.10968664317495658</v>
      </c>
      <c r="O119" s="7">
        <f>1/N119</f>
        <v>9.1168803334143593</v>
      </c>
      <c r="P119" s="3">
        <f>IF(O119&gt;21,"",N119)</f>
        <v>0.10968664317495658</v>
      </c>
      <c r="Q119" s="3">
        <f>IF(ISNUMBER(P119),SUMIF(A:A,A119,P:P),"")</f>
        <v>0.96226267709841318</v>
      </c>
      <c r="R119" s="3">
        <f>IFERROR(P119*(1/Q119),"")</f>
        <v>0.11398825475150236</v>
      </c>
      <c r="S119" s="8">
        <f>IFERROR(1/R119,"")</f>
        <v>8.772833676417175</v>
      </c>
    </row>
    <row r="120" spans="1:19" x14ac:dyDescent="0.25">
      <c r="A120" s="1">
        <v>12</v>
      </c>
      <c r="B120" s="5">
        <v>0.63194444444444442</v>
      </c>
      <c r="C120" s="1" t="s">
        <v>89</v>
      </c>
      <c r="D120" s="1">
        <v>4</v>
      </c>
      <c r="E120" s="1">
        <v>8</v>
      </c>
      <c r="F120" s="1" t="s">
        <v>143</v>
      </c>
      <c r="G120" s="2">
        <v>45.272600000000004</v>
      </c>
      <c r="H120" s="6">
        <f>1+COUNTIFS(A:A,A120,O:O,"&lt;"&amp;O120)</f>
        <v>6</v>
      </c>
      <c r="I120" s="2">
        <f>AVERAGEIF(A:A,A120,G:G)</f>
        <v>50.368120833333315</v>
      </c>
      <c r="J120" s="2">
        <f>G120-I120</f>
        <v>-5.0955208333333104</v>
      </c>
      <c r="K120" s="2">
        <f>90+J120</f>
        <v>84.90447916666669</v>
      </c>
      <c r="L120" s="2">
        <f>EXP(0.06*K120)</f>
        <v>163.08454543708757</v>
      </c>
      <c r="M120" s="2">
        <f>SUMIF(A:A,A120,L:L)</f>
        <v>2053.5605657260162</v>
      </c>
      <c r="N120" s="3">
        <f>L120/M120</f>
        <v>7.9415503082291922E-2</v>
      </c>
      <c r="O120" s="7">
        <f>1/N120</f>
        <v>12.591999813484531</v>
      </c>
      <c r="P120" s="3">
        <f>IF(O120&gt;21,"",N120)</f>
        <v>7.9415503082291922E-2</v>
      </c>
      <c r="Q120" s="3">
        <f>IF(ISNUMBER(P120),SUMIF(A:A,A120,P:P),"")</f>
        <v>0.96226267709841318</v>
      </c>
      <c r="R120" s="3">
        <f>IFERROR(P120*(1/Q120),"")</f>
        <v>8.252996294292507E-2</v>
      </c>
      <c r="S120" s="8">
        <f>IFERROR(1/R120,"")</f>
        <v>12.116811450546345</v>
      </c>
    </row>
    <row r="121" spans="1:19" x14ac:dyDescent="0.25">
      <c r="A121" s="1">
        <v>12</v>
      </c>
      <c r="B121" s="5">
        <v>0.63194444444444442</v>
      </c>
      <c r="C121" s="1" t="s">
        <v>89</v>
      </c>
      <c r="D121" s="1">
        <v>4</v>
      </c>
      <c r="E121" s="1">
        <v>5</v>
      </c>
      <c r="F121" s="1" t="s">
        <v>141</v>
      </c>
      <c r="G121" s="2">
        <v>45.1404</v>
      </c>
      <c r="H121" s="6">
        <f>1+COUNTIFS(A:A,A121,O:O,"&lt;"&amp;O121)</f>
        <v>7</v>
      </c>
      <c r="I121" s="2">
        <f>AVERAGEIF(A:A,A121,G:G)</f>
        <v>50.368120833333315</v>
      </c>
      <c r="J121" s="2">
        <f>G121-I121</f>
        <v>-5.2277208333333149</v>
      </c>
      <c r="K121" s="2">
        <f>90+J121</f>
        <v>84.772279166666692</v>
      </c>
      <c r="L121" s="2">
        <f>EXP(0.06*K121)</f>
        <v>161.79607564936566</v>
      </c>
      <c r="M121" s="2">
        <f>SUMIF(A:A,A121,L:L)</f>
        <v>2053.5605657260162</v>
      </c>
      <c r="N121" s="3">
        <f>L121/M121</f>
        <v>7.8788070997148435E-2</v>
      </c>
      <c r="O121" s="7">
        <f>1/N121</f>
        <v>12.692276728493491</v>
      </c>
      <c r="P121" s="3">
        <f>IF(O121&gt;21,"",N121)</f>
        <v>7.8788070997148435E-2</v>
      </c>
      <c r="Q121" s="3">
        <f>IF(ISNUMBER(P121),SUMIF(A:A,A121,P:P),"")</f>
        <v>0.96226267709841318</v>
      </c>
      <c r="R121" s="3">
        <f>IFERROR(P121*(1/Q121),"")</f>
        <v>8.1877924679282316E-2</v>
      </c>
      <c r="S121" s="8">
        <f>IFERROR(1/R121,"")</f>
        <v>12.213304183234035</v>
      </c>
    </row>
    <row r="122" spans="1:19" x14ac:dyDescent="0.25">
      <c r="A122" s="1">
        <v>12</v>
      </c>
      <c r="B122" s="5">
        <v>0.63194444444444442</v>
      </c>
      <c r="C122" s="1" t="s">
        <v>89</v>
      </c>
      <c r="D122" s="1">
        <v>4</v>
      </c>
      <c r="E122" s="1">
        <v>9</v>
      </c>
      <c r="F122" s="1" t="s">
        <v>144</v>
      </c>
      <c r="G122" s="2">
        <v>32.871866666666698</v>
      </c>
      <c r="H122" s="6">
        <f>1+COUNTIFS(A:A,A122,O:O,"&lt;"&amp;O122)</f>
        <v>8</v>
      </c>
      <c r="I122" s="2">
        <f>AVERAGEIF(A:A,A122,G:G)</f>
        <v>50.368120833333315</v>
      </c>
      <c r="J122" s="2">
        <f>G122-I122</f>
        <v>-17.496254166666617</v>
      </c>
      <c r="K122" s="2">
        <f>90+J122</f>
        <v>72.503745833333383</v>
      </c>
      <c r="L122" s="2">
        <f>EXP(0.06*K122)</f>
        <v>77.495878166767966</v>
      </c>
      <c r="M122" s="2">
        <f>SUMIF(A:A,A122,L:L)</f>
        <v>2053.5605657260162</v>
      </c>
      <c r="N122" s="3">
        <f>L122/M122</f>
        <v>3.7737322901586816E-2</v>
      </c>
      <c r="O122" s="7">
        <f>1/N122</f>
        <v>26.498965032783261</v>
      </c>
      <c r="P122" s="3" t="str">
        <f>IF(O122&gt;21,"",N122)</f>
        <v/>
      </c>
      <c r="Q122" s="3" t="str">
        <f>IF(ISNUMBER(P122),SUMIF(A:A,A122,P:P),"")</f>
        <v/>
      </c>
      <c r="R122" s="3" t="str">
        <f>IFERROR(P122*(1/Q122),"")</f>
        <v/>
      </c>
      <c r="S122" s="8" t="str">
        <f>IFERROR(1/R122,"")</f>
        <v/>
      </c>
    </row>
    <row r="123" spans="1:19" x14ac:dyDescent="0.25">
      <c r="A123" s="1">
        <v>13</v>
      </c>
      <c r="B123" s="5">
        <v>0.63888888888888895</v>
      </c>
      <c r="C123" s="1" t="s">
        <v>46</v>
      </c>
      <c r="D123" s="1">
        <v>5</v>
      </c>
      <c r="E123" s="1">
        <v>9</v>
      </c>
      <c r="F123" s="1" t="s">
        <v>151</v>
      </c>
      <c r="G123" s="2">
        <v>56.600366666666602</v>
      </c>
      <c r="H123" s="6">
        <f>1+COUNTIFS(A:A,A123,O:O,"&lt;"&amp;O123)</f>
        <v>1</v>
      </c>
      <c r="I123" s="2">
        <f>AVERAGEIF(A:A,A123,G:G)</f>
        <v>48.778692592592577</v>
      </c>
      <c r="J123" s="2">
        <f>G123-I123</f>
        <v>7.8216740740740249</v>
      </c>
      <c r="K123" s="2">
        <f>90+J123</f>
        <v>97.821674074074025</v>
      </c>
      <c r="L123" s="2">
        <f>EXP(0.06*K123)</f>
        <v>354.00125008618323</v>
      </c>
      <c r="M123" s="2">
        <f>SUMIF(A:A,A123,L:L)</f>
        <v>2119.4014775306928</v>
      </c>
      <c r="N123" s="3">
        <f>L123/M123</f>
        <v>0.16702887765211377</v>
      </c>
      <c r="O123" s="7">
        <f>1/N123</f>
        <v>5.9869886815787083</v>
      </c>
      <c r="P123" s="3">
        <f>IF(O123&gt;21,"",N123)</f>
        <v>0.16702887765211377</v>
      </c>
      <c r="Q123" s="3">
        <f>IF(ISNUMBER(P123),SUMIF(A:A,A123,P:P),"")</f>
        <v>0.99999999999999989</v>
      </c>
      <c r="R123" s="3">
        <f>IFERROR(P123*(1/Q123),"")</f>
        <v>0.1670288776521138</v>
      </c>
      <c r="S123" s="8">
        <f>IFERROR(1/R123,"")</f>
        <v>5.9869886815787074</v>
      </c>
    </row>
    <row r="124" spans="1:19" x14ac:dyDescent="0.25">
      <c r="A124" s="1">
        <v>13</v>
      </c>
      <c r="B124" s="5">
        <v>0.63888888888888895</v>
      </c>
      <c r="C124" s="1" t="s">
        <v>46</v>
      </c>
      <c r="D124" s="1">
        <v>5</v>
      </c>
      <c r="E124" s="1">
        <v>10</v>
      </c>
      <c r="F124" s="1" t="s">
        <v>152</v>
      </c>
      <c r="G124" s="2">
        <v>53.476399999999998</v>
      </c>
      <c r="H124" s="6">
        <f>1+COUNTIFS(A:A,A124,O:O,"&lt;"&amp;O124)</f>
        <v>2</v>
      </c>
      <c r="I124" s="2">
        <f>AVERAGEIF(A:A,A124,G:G)</f>
        <v>48.778692592592577</v>
      </c>
      <c r="J124" s="2">
        <f>G124-I124</f>
        <v>4.697707407407421</v>
      </c>
      <c r="K124" s="2">
        <f>90+J124</f>
        <v>94.697707407407421</v>
      </c>
      <c r="L124" s="2">
        <f>EXP(0.06*K124)</f>
        <v>293.49554035312423</v>
      </c>
      <c r="M124" s="2">
        <f>SUMIF(A:A,A124,L:L)</f>
        <v>2119.4014775306928</v>
      </c>
      <c r="N124" s="3">
        <f>L124/M124</f>
        <v>0.1384803886685381</v>
      </c>
      <c r="O124" s="7">
        <f>1/N124</f>
        <v>7.2212391199562971</v>
      </c>
      <c r="P124" s="3">
        <f>IF(O124&gt;21,"",N124)</f>
        <v>0.1384803886685381</v>
      </c>
      <c r="Q124" s="3">
        <f>IF(ISNUMBER(P124),SUMIF(A:A,A124,P:P),"")</f>
        <v>0.99999999999999989</v>
      </c>
      <c r="R124" s="3">
        <f>IFERROR(P124*(1/Q124),"")</f>
        <v>0.13848038866853812</v>
      </c>
      <c r="S124" s="8">
        <f>IFERROR(1/R124,"")</f>
        <v>7.2212391199562953</v>
      </c>
    </row>
    <row r="125" spans="1:19" x14ac:dyDescent="0.25">
      <c r="A125" s="1">
        <v>13</v>
      </c>
      <c r="B125" s="5">
        <v>0.63888888888888895</v>
      </c>
      <c r="C125" s="1" t="s">
        <v>46</v>
      </c>
      <c r="D125" s="1">
        <v>5</v>
      </c>
      <c r="E125" s="1">
        <v>1</v>
      </c>
      <c r="F125" s="1" t="s">
        <v>145</v>
      </c>
      <c r="G125" s="2">
        <v>52.962166666666697</v>
      </c>
      <c r="H125" s="6">
        <f>1+COUNTIFS(A:A,A125,O:O,"&lt;"&amp;O125)</f>
        <v>3</v>
      </c>
      <c r="I125" s="2">
        <f>AVERAGEIF(A:A,A125,G:G)</f>
        <v>48.778692592592577</v>
      </c>
      <c r="J125" s="2">
        <f>G125-I125</f>
        <v>4.1834740740741196</v>
      </c>
      <c r="K125" s="2">
        <f>90+J125</f>
        <v>94.183474074074127</v>
      </c>
      <c r="L125" s="2">
        <f>EXP(0.06*K125)</f>
        <v>284.57830257839208</v>
      </c>
      <c r="M125" s="2">
        <f>SUMIF(A:A,A125,L:L)</f>
        <v>2119.4014775306928</v>
      </c>
      <c r="N125" s="3">
        <f>L125/M125</f>
        <v>0.1342729565848719</v>
      </c>
      <c r="O125" s="7">
        <f>1/N125</f>
        <v>7.4475160556095688</v>
      </c>
      <c r="P125" s="3">
        <f>IF(O125&gt;21,"",N125)</f>
        <v>0.1342729565848719</v>
      </c>
      <c r="Q125" s="3">
        <f>IF(ISNUMBER(P125),SUMIF(A:A,A125,P:P),"")</f>
        <v>0.99999999999999989</v>
      </c>
      <c r="R125" s="3">
        <f>IFERROR(P125*(1/Q125),"")</f>
        <v>0.13427295658487193</v>
      </c>
      <c r="S125" s="8">
        <f>IFERROR(1/R125,"")</f>
        <v>7.447516055609567</v>
      </c>
    </row>
    <row r="126" spans="1:19" x14ac:dyDescent="0.25">
      <c r="A126" s="1">
        <v>13</v>
      </c>
      <c r="B126" s="5">
        <v>0.63888888888888895</v>
      </c>
      <c r="C126" s="1" t="s">
        <v>46</v>
      </c>
      <c r="D126" s="1">
        <v>5</v>
      </c>
      <c r="E126" s="1">
        <v>7</v>
      </c>
      <c r="F126" s="1" t="s">
        <v>149</v>
      </c>
      <c r="G126" s="2">
        <v>51.984333333333296</v>
      </c>
      <c r="H126" s="6">
        <f>1+COUNTIFS(A:A,A126,O:O,"&lt;"&amp;O126)</f>
        <v>4</v>
      </c>
      <c r="I126" s="2">
        <f>AVERAGEIF(A:A,A126,G:G)</f>
        <v>48.778692592592577</v>
      </c>
      <c r="J126" s="2">
        <f>G126-I126</f>
        <v>3.2056407407407193</v>
      </c>
      <c r="K126" s="2">
        <f>90+J126</f>
        <v>93.205640740740719</v>
      </c>
      <c r="L126" s="2">
        <f>EXP(0.06*K126)</f>
        <v>268.36243718943138</v>
      </c>
      <c r="M126" s="2">
        <f>SUMIF(A:A,A126,L:L)</f>
        <v>2119.4014775306928</v>
      </c>
      <c r="N126" s="3">
        <f>L126/M126</f>
        <v>0.12662180338861492</v>
      </c>
      <c r="O126" s="7">
        <f>1/N126</f>
        <v>7.8975340205106734</v>
      </c>
      <c r="P126" s="3">
        <f>IF(O126&gt;21,"",N126)</f>
        <v>0.12662180338861492</v>
      </c>
      <c r="Q126" s="3">
        <f>IF(ISNUMBER(P126),SUMIF(A:A,A126,P:P),"")</f>
        <v>0.99999999999999989</v>
      </c>
      <c r="R126" s="3">
        <f>IFERROR(P126*(1/Q126),"")</f>
        <v>0.12662180338861495</v>
      </c>
      <c r="S126" s="8">
        <f>IFERROR(1/R126,"")</f>
        <v>7.8975340205106717</v>
      </c>
    </row>
    <row r="127" spans="1:19" x14ac:dyDescent="0.25">
      <c r="A127" s="1">
        <v>13</v>
      </c>
      <c r="B127" s="5">
        <v>0.63888888888888895</v>
      </c>
      <c r="C127" s="1" t="s">
        <v>46</v>
      </c>
      <c r="D127" s="1">
        <v>5</v>
      </c>
      <c r="E127" s="1">
        <v>6</v>
      </c>
      <c r="F127" s="1" t="s">
        <v>148</v>
      </c>
      <c r="G127" s="2">
        <v>49.930400000000006</v>
      </c>
      <c r="H127" s="6">
        <f>1+COUNTIFS(A:A,A127,O:O,"&lt;"&amp;O127)</f>
        <v>5</v>
      </c>
      <c r="I127" s="2">
        <f>AVERAGEIF(A:A,A127,G:G)</f>
        <v>48.778692592592577</v>
      </c>
      <c r="J127" s="2">
        <f>G127-I127</f>
        <v>1.1517074074074287</v>
      </c>
      <c r="K127" s="2">
        <f>90+J127</f>
        <v>91.151707407407429</v>
      </c>
      <c r="L127" s="2">
        <f>EXP(0.06*K127)</f>
        <v>237.24715466699541</v>
      </c>
      <c r="M127" s="2">
        <f>SUMIF(A:A,A127,L:L)</f>
        <v>2119.4014775306928</v>
      </c>
      <c r="N127" s="3">
        <f>L127/M127</f>
        <v>0.11194063851621508</v>
      </c>
      <c r="O127" s="7">
        <f>1/N127</f>
        <v>8.9333061992061591</v>
      </c>
      <c r="P127" s="3">
        <f>IF(O127&gt;21,"",N127)</f>
        <v>0.11194063851621508</v>
      </c>
      <c r="Q127" s="3">
        <f>IF(ISNUMBER(P127),SUMIF(A:A,A127,P:P),"")</f>
        <v>0.99999999999999989</v>
      </c>
      <c r="R127" s="3">
        <f>IFERROR(P127*(1/Q127),"")</f>
        <v>0.11194063851621511</v>
      </c>
      <c r="S127" s="8">
        <f>IFERROR(1/R127,"")</f>
        <v>8.9333061992061573</v>
      </c>
    </row>
    <row r="128" spans="1:19" x14ac:dyDescent="0.25">
      <c r="A128" s="1">
        <v>13</v>
      </c>
      <c r="B128" s="5">
        <v>0.63888888888888895</v>
      </c>
      <c r="C128" s="1" t="s">
        <v>46</v>
      </c>
      <c r="D128" s="1">
        <v>5</v>
      </c>
      <c r="E128" s="1">
        <v>5</v>
      </c>
      <c r="F128" s="1" t="s">
        <v>147</v>
      </c>
      <c r="G128" s="2">
        <v>49.321833333333295</v>
      </c>
      <c r="H128" s="6">
        <f>1+COUNTIFS(A:A,A128,O:O,"&lt;"&amp;O128)</f>
        <v>6</v>
      </c>
      <c r="I128" s="2">
        <f>AVERAGEIF(A:A,A128,G:G)</f>
        <v>48.778692592592577</v>
      </c>
      <c r="J128" s="2">
        <f>G128-I128</f>
        <v>0.54314074074071783</v>
      </c>
      <c r="K128" s="2">
        <f>90+J128</f>
        <v>90.543140740740711</v>
      </c>
      <c r="L128" s="2">
        <f>EXP(0.06*K128)</f>
        <v>228.74056203577078</v>
      </c>
      <c r="M128" s="2">
        <f>SUMIF(A:A,A128,L:L)</f>
        <v>2119.4014775306928</v>
      </c>
      <c r="N128" s="3">
        <f>L128/M128</f>
        <v>0.1079269616732907</v>
      </c>
      <c r="O128" s="7">
        <f>1/N128</f>
        <v>9.265525356186096</v>
      </c>
      <c r="P128" s="3">
        <f>IF(O128&gt;21,"",N128)</f>
        <v>0.1079269616732907</v>
      </c>
      <c r="Q128" s="3">
        <f>IF(ISNUMBER(P128),SUMIF(A:A,A128,P:P),"")</f>
        <v>0.99999999999999989</v>
      </c>
      <c r="R128" s="3">
        <f>IFERROR(P128*(1/Q128),"")</f>
        <v>0.10792696167329073</v>
      </c>
      <c r="S128" s="8">
        <f>IFERROR(1/R128,"")</f>
        <v>9.2655253561860942</v>
      </c>
    </row>
    <row r="129" spans="1:19" x14ac:dyDescent="0.25">
      <c r="A129" s="1">
        <v>13</v>
      </c>
      <c r="B129" s="5">
        <v>0.63888888888888895</v>
      </c>
      <c r="C129" s="1" t="s">
        <v>46</v>
      </c>
      <c r="D129" s="1">
        <v>5</v>
      </c>
      <c r="E129" s="1">
        <v>3</v>
      </c>
      <c r="F129" s="1" t="s">
        <v>146</v>
      </c>
      <c r="G129" s="2">
        <v>48.722533333333303</v>
      </c>
      <c r="H129" s="6">
        <f>1+COUNTIFS(A:A,A129,O:O,"&lt;"&amp;O129)</f>
        <v>7</v>
      </c>
      <c r="I129" s="2">
        <f>AVERAGEIF(A:A,A129,G:G)</f>
        <v>48.778692592592577</v>
      </c>
      <c r="J129" s="2">
        <f>G129-I129</f>
        <v>-5.6159259259274563E-2</v>
      </c>
      <c r="K129" s="2">
        <f>90+J129</f>
        <v>89.943840740740725</v>
      </c>
      <c r="L129" s="2">
        <f>EXP(0.06*K129)</f>
        <v>220.66163048754029</v>
      </c>
      <c r="M129" s="2">
        <f>SUMIF(A:A,A129,L:L)</f>
        <v>2119.4014775306928</v>
      </c>
      <c r="N129" s="3">
        <f>L129/M129</f>
        <v>0.10411506872432325</v>
      </c>
      <c r="O129" s="7">
        <f>1/N129</f>
        <v>9.6047576230085241</v>
      </c>
      <c r="P129" s="3">
        <f>IF(O129&gt;21,"",N129)</f>
        <v>0.10411506872432325</v>
      </c>
      <c r="Q129" s="3">
        <f>IF(ISNUMBER(P129),SUMIF(A:A,A129,P:P),"")</f>
        <v>0.99999999999999989</v>
      </c>
      <c r="R129" s="3">
        <f>IFERROR(P129*(1/Q129),"")</f>
        <v>0.10411506872432327</v>
      </c>
      <c r="S129" s="8">
        <f>IFERROR(1/R129,"")</f>
        <v>9.6047576230085205</v>
      </c>
    </row>
    <row r="130" spans="1:19" x14ac:dyDescent="0.25">
      <c r="A130" s="1">
        <v>13</v>
      </c>
      <c r="B130" s="5">
        <v>0.63888888888888895</v>
      </c>
      <c r="C130" s="1" t="s">
        <v>46</v>
      </c>
      <c r="D130" s="1">
        <v>5</v>
      </c>
      <c r="E130" s="1">
        <v>8</v>
      </c>
      <c r="F130" s="1" t="s">
        <v>150</v>
      </c>
      <c r="G130" s="2">
        <v>38.8748</v>
      </c>
      <c r="H130" s="6">
        <f>1+COUNTIFS(A:A,A130,O:O,"&lt;"&amp;O130)</f>
        <v>8</v>
      </c>
      <c r="I130" s="2">
        <f>AVERAGEIF(A:A,A130,G:G)</f>
        <v>48.778692592592577</v>
      </c>
      <c r="J130" s="2">
        <f>G130-I130</f>
        <v>-9.9038925925925767</v>
      </c>
      <c r="K130" s="2">
        <f>90+J130</f>
        <v>80.09610740740743</v>
      </c>
      <c r="L130" s="2">
        <f>EXP(0.06*K130)</f>
        <v>122.21312470455838</v>
      </c>
      <c r="M130" s="2">
        <f>SUMIF(A:A,A130,L:L)</f>
        <v>2119.4014775306928</v>
      </c>
      <c r="N130" s="3">
        <f>L130/M130</f>
        <v>5.766398013789651E-2</v>
      </c>
      <c r="O130" s="7">
        <f>1/N130</f>
        <v>17.341848370657377</v>
      </c>
      <c r="P130" s="3">
        <f>IF(O130&gt;21,"",N130)</f>
        <v>5.766398013789651E-2</v>
      </c>
      <c r="Q130" s="3">
        <f>IF(ISNUMBER(P130),SUMIF(A:A,A130,P:P),"")</f>
        <v>0.99999999999999989</v>
      </c>
      <c r="R130" s="3">
        <f>IFERROR(P130*(1/Q130),"")</f>
        <v>5.7663980137896524E-2</v>
      </c>
      <c r="S130" s="8">
        <f>IFERROR(1/R130,"")</f>
        <v>17.341848370657374</v>
      </c>
    </row>
    <row r="131" spans="1:19" x14ac:dyDescent="0.25">
      <c r="A131" s="1">
        <v>13</v>
      </c>
      <c r="B131" s="5">
        <v>0.63888888888888895</v>
      </c>
      <c r="C131" s="1" t="s">
        <v>46</v>
      </c>
      <c r="D131" s="1">
        <v>5</v>
      </c>
      <c r="E131" s="1">
        <v>11</v>
      </c>
      <c r="F131" s="1" t="s">
        <v>153</v>
      </c>
      <c r="G131" s="2">
        <v>37.135400000000004</v>
      </c>
      <c r="H131" s="6">
        <f>1+COUNTIFS(A:A,A131,O:O,"&lt;"&amp;O131)</f>
        <v>9</v>
      </c>
      <c r="I131" s="2">
        <f>AVERAGEIF(A:A,A131,G:G)</f>
        <v>48.778692592592577</v>
      </c>
      <c r="J131" s="2">
        <f>G131-I131</f>
        <v>-11.643292592592573</v>
      </c>
      <c r="K131" s="2">
        <f>90+J131</f>
        <v>78.356707407407427</v>
      </c>
      <c r="L131" s="2">
        <f>EXP(0.06*K131)</f>
        <v>110.1014754286967</v>
      </c>
      <c r="M131" s="2">
        <f>SUMIF(A:A,A131,L:L)</f>
        <v>2119.4014775306928</v>
      </c>
      <c r="N131" s="3">
        <f>L131/M131</f>
        <v>5.1949324654135633E-2</v>
      </c>
      <c r="O131" s="7">
        <f>1/N131</f>
        <v>19.24952839440601</v>
      </c>
      <c r="P131" s="3">
        <f>IF(O131&gt;21,"",N131)</f>
        <v>5.1949324654135633E-2</v>
      </c>
      <c r="Q131" s="3">
        <f>IF(ISNUMBER(P131),SUMIF(A:A,A131,P:P),"")</f>
        <v>0.99999999999999989</v>
      </c>
      <c r="R131" s="3">
        <f>IFERROR(P131*(1/Q131),"")</f>
        <v>5.1949324654135647E-2</v>
      </c>
      <c r="S131" s="8">
        <f>IFERROR(1/R131,"")</f>
        <v>19.249528394406003</v>
      </c>
    </row>
    <row r="132" spans="1:19" x14ac:dyDescent="0.25">
      <c r="A132" s="1">
        <v>14</v>
      </c>
      <c r="B132" s="5">
        <v>0.64444444444444449</v>
      </c>
      <c r="C132" s="1" t="s">
        <v>34</v>
      </c>
      <c r="D132" s="1">
        <v>6</v>
      </c>
      <c r="E132" s="1">
        <v>5</v>
      </c>
      <c r="F132" s="1" t="s">
        <v>157</v>
      </c>
      <c r="G132" s="2">
        <v>67.399333333333402</v>
      </c>
      <c r="H132" s="6">
        <f>1+COUNTIFS(A:A,A132,O:O,"&lt;"&amp;O132)</f>
        <v>1</v>
      </c>
      <c r="I132" s="2">
        <f>AVERAGEIF(A:A,A132,G:G)</f>
        <v>46.577924999999993</v>
      </c>
      <c r="J132" s="2">
        <f>G132-I132</f>
        <v>20.821408333333409</v>
      </c>
      <c r="K132" s="2">
        <f>90+J132</f>
        <v>110.82140833333341</v>
      </c>
      <c r="L132" s="2">
        <f>EXP(0.06*K132)</f>
        <v>772.23159611276424</v>
      </c>
      <c r="M132" s="2">
        <f>SUMIF(A:A,A132,L:L)</f>
        <v>2285.0493850397652</v>
      </c>
      <c r="N132" s="3">
        <f>L132/M132</f>
        <v>0.33794963083448876</v>
      </c>
      <c r="O132" s="7">
        <f>1/N132</f>
        <v>2.9590208384922048</v>
      </c>
      <c r="P132" s="3">
        <f>IF(O132&gt;21,"",N132)</f>
        <v>0.33794963083448876</v>
      </c>
      <c r="Q132" s="3">
        <f>IF(ISNUMBER(P132),SUMIF(A:A,A132,P:P),"")</f>
        <v>0.92260559820870169</v>
      </c>
      <c r="R132" s="3">
        <f>IFERROR(P132*(1/Q132),"")</f>
        <v>0.36629913311889695</v>
      </c>
      <c r="S132" s="8">
        <f>IFERROR(1/R132,"")</f>
        <v>2.7300091908091146</v>
      </c>
    </row>
    <row r="133" spans="1:19" x14ac:dyDescent="0.25">
      <c r="A133" s="1">
        <v>14</v>
      </c>
      <c r="B133" s="5">
        <v>0.64444444444444449</v>
      </c>
      <c r="C133" s="1" t="s">
        <v>34</v>
      </c>
      <c r="D133" s="1">
        <v>6</v>
      </c>
      <c r="E133" s="1">
        <v>9</v>
      </c>
      <c r="F133" s="1" t="s">
        <v>159</v>
      </c>
      <c r="G133" s="2">
        <v>55.759733333333294</v>
      </c>
      <c r="H133" s="6">
        <f>1+COUNTIFS(A:A,A133,O:O,"&lt;"&amp;O133)</f>
        <v>2</v>
      </c>
      <c r="I133" s="2">
        <f>AVERAGEIF(A:A,A133,G:G)</f>
        <v>46.577924999999993</v>
      </c>
      <c r="J133" s="2">
        <f>G133-I133</f>
        <v>9.1818083333333007</v>
      </c>
      <c r="K133" s="2">
        <f>90+J133</f>
        <v>99.181808333333294</v>
      </c>
      <c r="L133" s="2">
        <f>EXP(0.06*K133)</f>
        <v>384.10213738729669</v>
      </c>
      <c r="M133" s="2">
        <f>SUMIF(A:A,A133,L:L)</f>
        <v>2285.0493850397652</v>
      </c>
      <c r="N133" s="3">
        <f>L133/M133</f>
        <v>0.16809358252912002</v>
      </c>
      <c r="O133" s="7">
        <f>1/N133</f>
        <v>5.9490670908079615</v>
      </c>
      <c r="P133" s="3">
        <f>IF(O133&gt;21,"",N133)</f>
        <v>0.16809358252912002</v>
      </c>
      <c r="Q133" s="3">
        <f>IF(ISNUMBER(P133),SUMIF(A:A,A133,P:P),"")</f>
        <v>0.92260559820870169</v>
      </c>
      <c r="R133" s="3">
        <f>IFERROR(P133*(1/Q133),"")</f>
        <v>0.18219440989246605</v>
      </c>
      <c r="S133" s="8">
        <f>IFERROR(1/R133,"")</f>
        <v>5.4886426020985795</v>
      </c>
    </row>
    <row r="134" spans="1:19" x14ac:dyDescent="0.25">
      <c r="A134" s="1">
        <v>14</v>
      </c>
      <c r="B134" s="5">
        <v>0.64444444444444449</v>
      </c>
      <c r="C134" s="1" t="s">
        <v>34</v>
      </c>
      <c r="D134" s="1">
        <v>6</v>
      </c>
      <c r="E134" s="1">
        <v>12</v>
      </c>
      <c r="F134" s="1" t="s">
        <v>161</v>
      </c>
      <c r="G134" s="2">
        <v>54.315633333333302</v>
      </c>
      <c r="H134" s="6">
        <f>1+COUNTIFS(A:A,A134,O:O,"&lt;"&amp;O134)</f>
        <v>3</v>
      </c>
      <c r="I134" s="2">
        <f>AVERAGEIF(A:A,A134,G:G)</f>
        <v>46.577924999999993</v>
      </c>
      <c r="J134" s="2">
        <f>G134-I134</f>
        <v>7.737708333333309</v>
      </c>
      <c r="K134" s="2">
        <f>90+J134</f>
        <v>97.737708333333302</v>
      </c>
      <c r="L134" s="2">
        <f>EXP(0.06*K134)</f>
        <v>352.22229635264165</v>
      </c>
      <c r="M134" s="2">
        <f>SUMIF(A:A,A134,L:L)</f>
        <v>2285.0493850397652</v>
      </c>
      <c r="N134" s="3">
        <f>L134/M134</f>
        <v>0.15414209367142942</v>
      </c>
      <c r="O134" s="7">
        <f>1/N134</f>
        <v>6.4875205479666596</v>
      </c>
      <c r="P134" s="3">
        <f>IF(O134&gt;21,"",N134)</f>
        <v>0.15414209367142942</v>
      </c>
      <c r="Q134" s="3">
        <f>IF(ISNUMBER(P134),SUMIF(A:A,A134,P:P),"")</f>
        <v>0.92260559820870169</v>
      </c>
      <c r="R134" s="3">
        <f>IFERROR(P134*(1/Q134),"")</f>
        <v>0.16707257572543052</v>
      </c>
      <c r="S134" s="8">
        <f>IFERROR(1/R134,"")</f>
        <v>5.9854227760480239</v>
      </c>
    </row>
    <row r="135" spans="1:19" x14ac:dyDescent="0.25">
      <c r="A135" s="1">
        <v>14</v>
      </c>
      <c r="B135" s="5">
        <v>0.64444444444444449</v>
      </c>
      <c r="C135" s="1" t="s">
        <v>34</v>
      </c>
      <c r="D135" s="1">
        <v>6</v>
      </c>
      <c r="E135" s="1">
        <v>4</v>
      </c>
      <c r="F135" s="1" t="s">
        <v>156</v>
      </c>
      <c r="G135" s="2">
        <v>50.5713333333333</v>
      </c>
      <c r="H135" s="6">
        <f>1+COUNTIFS(A:A,A135,O:O,"&lt;"&amp;O135)</f>
        <v>4</v>
      </c>
      <c r="I135" s="2">
        <f>AVERAGEIF(A:A,A135,G:G)</f>
        <v>46.577924999999993</v>
      </c>
      <c r="J135" s="2">
        <f>G135-I135</f>
        <v>3.9934083333333064</v>
      </c>
      <c r="K135" s="2">
        <f>90+J135</f>
        <v>93.993408333333306</v>
      </c>
      <c r="L135" s="2">
        <f>EXP(0.06*K135)</f>
        <v>281.3514219804552</v>
      </c>
      <c r="M135" s="2">
        <f>SUMIF(A:A,A135,L:L)</f>
        <v>2285.0493850397652</v>
      </c>
      <c r="N135" s="3">
        <f>L135/M135</f>
        <v>0.12312706404617116</v>
      </c>
      <c r="O135" s="7">
        <f>1/N135</f>
        <v>8.1216912605421356</v>
      </c>
      <c r="P135" s="3">
        <f>IF(O135&gt;21,"",N135)</f>
        <v>0.12312706404617116</v>
      </c>
      <c r="Q135" s="3">
        <f>IF(ISNUMBER(P135),SUMIF(A:A,A135,P:P),"")</f>
        <v>0.92260559820870169</v>
      </c>
      <c r="R135" s="3">
        <f>IFERROR(P135*(1/Q135),"")</f>
        <v>0.13345579550485095</v>
      </c>
      <c r="S135" s="8">
        <f>IFERROR(1/R135,"")</f>
        <v>7.4931178238988601</v>
      </c>
    </row>
    <row r="136" spans="1:19" x14ac:dyDescent="0.25">
      <c r="A136" s="1">
        <v>14</v>
      </c>
      <c r="B136" s="5">
        <v>0.64444444444444449</v>
      </c>
      <c r="C136" s="1" t="s">
        <v>34</v>
      </c>
      <c r="D136" s="1">
        <v>6</v>
      </c>
      <c r="E136" s="1">
        <v>2</v>
      </c>
      <c r="F136" s="1" t="s">
        <v>155</v>
      </c>
      <c r="G136" s="2">
        <v>42.0212</v>
      </c>
      <c r="H136" s="6">
        <f>1+COUNTIFS(A:A,A136,O:O,"&lt;"&amp;O136)</f>
        <v>5</v>
      </c>
      <c r="I136" s="2">
        <f>AVERAGEIF(A:A,A136,G:G)</f>
        <v>46.577924999999993</v>
      </c>
      <c r="J136" s="2">
        <f>G136-I136</f>
        <v>-4.556724999999993</v>
      </c>
      <c r="K136" s="2">
        <f>90+J136</f>
        <v>85.443275</v>
      </c>
      <c r="L136" s="2">
        <f>EXP(0.06*K136)</f>
        <v>168.44284610524943</v>
      </c>
      <c r="M136" s="2">
        <f>SUMIF(A:A,A136,L:L)</f>
        <v>2285.0493850397652</v>
      </c>
      <c r="N136" s="3">
        <f>L136/M136</f>
        <v>7.3715188480409199E-2</v>
      </c>
      <c r="O136" s="7">
        <f>1/N136</f>
        <v>13.56572533577342</v>
      </c>
      <c r="P136" s="3">
        <f>IF(O136&gt;21,"",N136)</f>
        <v>7.3715188480409199E-2</v>
      </c>
      <c r="Q136" s="3">
        <f>IF(ISNUMBER(P136),SUMIF(A:A,A136,P:P),"")</f>
        <v>0.92260559820870169</v>
      </c>
      <c r="R136" s="3">
        <f>IFERROR(P136*(1/Q136),"")</f>
        <v>7.9898917396048763E-2</v>
      </c>
      <c r="S136" s="8">
        <f>IFERROR(1/R136,"")</f>
        <v>12.515814138546174</v>
      </c>
    </row>
    <row r="137" spans="1:19" x14ac:dyDescent="0.25">
      <c r="A137" s="1">
        <v>14</v>
      </c>
      <c r="B137" s="5">
        <v>0.64444444444444449</v>
      </c>
      <c r="C137" s="1" t="s">
        <v>34</v>
      </c>
      <c r="D137" s="1">
        <v>6</v>
      </c>
      <c r="E137" s="1">
        <v>10</v>
      </c>
      <c r="F137" s="1" t="s">
        <v>160</v>
      </c>
      <c r="G137" s="2">
        <v>40.071733333333299</v>
      </c>
      <c r="H137" s="6">
        <f>1+COUNTIFS(A:A,A137,O:O,"&lt;"&amp;O137)</f>
        <v>6</v>
      </c>
      <c r="I137" s="2">
        <f>AVERAGEIF(A:A,A137,G:G)</f>
        <v>46.577924999999993</v>
      </c>
      <c r="J137" s="2">
        <f>G137-I137</f>
        <v>-6.5061916666666946</v>
      </c>
      <c r="K137" s="2">
        <f>90+J137</f>
        <v>83.493808333333305</v>
      </c>
      <c r="L137" s="2">
        <f>EXP(0.06*K137)</f>
        <v>149.84905688263115</v>
      </c>
      <c r="M137" s="2">
        <f>SUMIF(A:A,A137,L:L)</f>
        <v>2285.0493850397652</v>
      </c>
      <c r="N137" s="3">
        <f>L137/M137</f>
        <v>6.5578038647083073E-2</v>
      </c>
      <c r="O137" s="7">
        <f>1/N137</f>
        <v>15.249007451742081</v>
      </c>
      <c r="P137" s="3">
        <f>IF(O137&gt;21,"",N137)</f>
        <v>6.5578038647083073E-2</v>
      </c>
      <c r="Q137" s="3">
        <f>IF(ISNUMBER(P137),SUMIF(A:A,A137,P:P),"")</f>
        <v>0.92260559820870169</v>
      </c>
      <c r="R137" s="3">
        <f>IFERROR(P137*(1/Q137),"")</f>
        <v>7.1079168362306794E-2</v>
      </c>
      <c r="S137" s="8">
        <f>IFERROR(1/R137,"")</f>
        <v>14.068819642103451</v>
      </c>
    </row>
    <row r="138" spans="1:19" x14ac:dyDescent="0.25">
      <c r="A138" s="1">
        <v>14</v>
      </c>
      <c r="B138" s="5">
        <v>0.64444444444444449</v>
      </c>
      <c r="C138" s="1" t="s">
        <v>34</v>
      </c>
      <c r="D138" s="1">
        <v>6</v>
      </c>
      <c r="E138" s="1">
        <v>8</v>
      </c>
      <c r="F138" s="1" t="s">
        <v>158</v>
      </c>
      <c r="G138" s="2">
        <v>32.372399999999999</v>
      </c>
      <c r="H138" s="6">
        <f>1+COUNTIFS(A:A,A138,O:O,"&lt;"&amp;O138)</f>
        <v>7</v>
      </c>
      <c r="I138" s="2">
        <f>AVERAGEIF(A:A,A138,G:G)</f>
        <v>46.577924999999993</v>
      </c>
      <c r="J138" s="2">
        <f>G138-I138</f>
        <v>-14.205524999999994</v>
      </c>
      <c r="K138" s="2">
        <f>90+J138</f>
        <v>75.794475000000006</v>
      </c>
      <c r="L138" s="2">
        <f>EXP(0.06*K138)</f>
        <v>94.412029860950042</v>
      </c>
      <c r="M138" s="2">
        <f>SUMIF(A:A,A138,L:L)</f>
        <v>2285.0493850397652</v>
      </c>
      <c r="N138" s="3">
        <f>L138/M138</f>
        <v>4.1317282015463773E-2</v>
      </c>
      <c r="O138" s="7">
        <f>1/N138</f>
        <v>24.202947319374278</v>
      </c>
      <c r="P138" s="3" t="str">
        <f>IF(O138&gt;21,"",N138)</f>
        <v/>
      </c>
      <c r="Q138" s="3" t="str">
        <f>IF(ISNUMBER(P138),SUMIF(A:A,A138,P:P),"")</f>
        <v/>
      </c>
      <c r="R138" s="3" t="str">
        <f>IFERROR(P138*(1/Q138),"")</f>
        <v/>
      </c>
      <c r="S138" s="8" t="str">
        <f>IFERROR(1/R138,"")</f>
        <v/>
      </c>
    </row>
    <row r="139" spans="1:19" x14ac:dyDescent="0.25">
      <c r="A139" s="1">
        <v>14</v>
      </c>
      <c r="B139" s="5">
        <v>0.64444444444444449</v>
      </c>
      <c r="C139" s="1" t="s">
        <v>34</v>
      </c>
      <c r="D139" s="1">
        <v>6</v>
      </c>
      <c r="E139" s="1">
        <v>13</v>
      </c>
      <c r="F139" s="1" t="s">
        <v>162</v>
      </c>
      <c r="G139" s="2">
        <v>30.112033333333301</v>
      </c>
      <c r="H139" s="6">
        <f>1+COUNTIFS(A:A,A139,O:O,"&lt;"&amp;O139)</f>
        <v>8</v>
      </c>
      <c r="I139" s="2">
        <f>AVERAGEIF(A:A,A139,G:G)</f>
        <v>46.577924999999993</v>
      </c>
      <c r="J139" s="2">
        <f>G139-I139</f>
        <v>-16.465891666666693</v>
      </c>
      <c r="K139" s="2">
        <f>90+J139</f>
        <v>73.534108333333307</v>
      </c>
      <c r="L139" s="2">
        <f>EXP(0.06*K139)</f>
        <v>82.438000357776644</v>
      </c>
      <c r="M139" s="2">
        <f>SUMIF(A:A,A139,L:L)</f>
        <v>2285.0493850397652</v>
      </c>
      <c r="N139" s="3">
        <f>L139/M139</f>
        <v>3.6077119775834533E-2</v>
      </c>
      <c r="O139" s="7">
        <f>1/N139</f>
        <v>27.718398980115591</v>
      </c>
      <c r="P139" s="3" t="str">
        <f>IF(O139&gt;21,"",N139)</f>
        <v/>
      </c>
      <c r="Q139" s="3" t="str">
        <f>IF(ISNUMBER(P139),SUMIF(A:A,A139,P:P),"")</f>
        <v/>
      </c>
      <c r="R139" s="3" t="str">
        <f>IFERROR(P139*(1/Q139),"")</f>
        <v/>
      </c>
      <c r="S139" s="8" t="str">
        <f>IFERROR(1/R139,"")</f>
        <v/>
      </c>
    </row>
    <row r="140" spans="1:19" x14ac:dyDescent="0.25">
      <c r="A140" s="1">
        <v>15</v>
      </c>
      <c r="B140" s="5">
        <v>0.64930555555555558</v>
      </c>
      <c r="C140" s="1" t="s">
        <v>20</v>
      </c>
      <c r="D140" s="1">
        <v>8</v>
      </c>
      <c r="E140" s="1">
        <v>1</v>
      </c>
      <c r="F140" s="1" t="s">
        <v>163</v>
      </c>
      <c r="G140" s="2">
        <v>74.035300000000007</v>
      </c>
      <c r="H140" s="6">
        <f>1+COUNTIFS(A:A,A140,O:O,"&lt;"&amp;O140)</f>
        <v>1</v>
      </c>
      <c r="I140" s="2">
        <f>AVERAGEIF(A:A,A140,G:G)</f>
        <v>48.984035555555536</v>
      </c>
      <c r="J140" s="2">
        <f>G140-I140</f>
        <v>25.05126444444447</v>
      </c>
      <c r="K140" s="2">
        <f>90+J140</f>
        <v>115.05126444444447</v>
      </c>
      <c r="L140" s="2">
        <f>EXP(0.06*K140)</f>
        <v>995.33151907686215</v>
      </c>
      <c r="M140" s="2">
        <f>SUMIF(A:A,A140,L:L)</f>
        <v>4083.4525145832081</v>
      </c>
      <c r="N140" s="3">
        <f>L140/M140</f>
        <v>0.24374754341387367</v>
      </c>
      <c r="O140" s="7">
        <f>1/N140</f>
        <v>4.1026054498610458</v>
      </c>
      <c r="P140" s="3">
        <f>IF(O140&gt;21,"",N140)</f>
        <v>0.24374754341387367</v>
      </c>
      <c r="Q140" s="3">
        <f>IF(ISNUMBER(P140),SUMIF(A:A,A140,P:P),"")</f>
        <v>0.79933272825779889</v>
      </c>
      <c r="R140" s="3">
        <f>IFERROR(P140*(1/Q140),"")</f>
        <v>0.30493877555237647</v>
      </c>
      <c r="S140" s="8">
        <f>IFERROR(1/R140,"")</f>
        <v>3.2793468072027441</v>
      </c>
    </row>
    <row r="141" spans="1:19" x14ac:dyDescent="0.25">
      <c r="A141" s="1">
        <v>15</v>
      </c>
      <c r="B141" s="5">
        <v>0.64930555555555558</v>
      </c>
      <c r="C141" s="1" t="s">
        <v>20</v>
      </c>
      <c r="D141" s="1">
        <v>8</v>
      </c>
      <c r="E141" s="1">
        <v>5</v>
      </c>
      <c r="F141" s="1" t="s">
        <v>167</v>
      </c>
      <c r="G141" s="2">
        <v>62.956966666666702</v>
      </c>
      <c r="H141" s="6">
        <f>1+COUNTIFS(A:A,A141,O:O,"&lt;"&amp;O141)</f>
        <v>2</v>
      </c>
      <c r="I141" s="2">
        <f>AVERAGEIF(A:A,A141,G:G)</f>
        <v>48.984035555555536</v>
      </c>
      <c r="J141" s="2">
        <f>G141-I141</f>
        <v>13.972931111111166</v>
      </c>
      <c r="K141" s="2">
        <f>90+J141</f>
        <v>103.97293111111117</v>
      </c>
      <c r="L141" s="2">
        <f>EXP(0.06*K141)</f>
        <v>512.0262363852986</v>
      </c>
      <c r="M141" s="2">
        <f>SUMIF(A:A,A141,L:L)</f>
        <v>4083.4525145832081</v>
      </c>
      <c r="N141" s="3">
        <f>L141/M141</f>
        <v>0.1253905205354299</v>
      </c>
      <c r="O141" s="7">
        <f>1/N141</f>
        <v>7.9750845257671896</v>
      </c>
      <c r="P141" s="3">
        <f>IF(O141&gt;21,"",N141)</f>
        <v>0.1253905205354299</v>
      </c>
      <c r="Q141" s="3">
        <f>IF(ISNUMBER(P141),SUMIF(A:A,A141,P:P),"")</f>
        <v>0.79933272825779889</v>
      </c>
      <c r="R141" s="3">
        <f>IFERROR(P141*(1/Q141),"")</f>
        <v>0.15686899347750621</v>
      </c>
      <c r="S141" s="8">
        <f>IFERROR(1/R141,"")</f>
        <v>6.3747460720680422</v>
      </c>
    </row>
    <row r="142" spans="1:19" x14ac:dyDescent="0.25">
      <c r="A142" s="1">
        <v>15</v>
      </c>
      <c r="B142" s="5">
        <v>0.64930555555555558</v>
      </c>
      <c r="C142" s="1" t="s">
        <v>20</v>
      </c>
      <c r="D142" s="1">
        <v>8</v>
      </c>
      <c r="E142" s="1">
        <v>3</v>
      </c>
      <c r="F142" s="1" t="s">
        <v>165</v>
      </c>
      <c r="G142" s="2">
        <v>53.8331666666666</v>
      </c>
      <c r="H142" s="6">
        <f>1+COUNTIFS(A:A,A142,O:O,"&lt;"&amp;O142)</f>
        <v>3</v>
      </c>
      <c r="I142" s="2">
        <f>AVERAGEIF(A:A,A142,G:G)</f>
        <v>48.984035555555536</v>
      </c>
      <c r="J142" s="2">
        <f>G142-I142</f>
        <v>4.8491311111110633</v>
      </c>
      <c r="K142" s="2">
        <f>90+J142</f>
        <v>94.849131111111063</v>
      </c>
      <c r="L142" s="2">
        <f>EXP(0.06*K142)</f>
        <v>296.17422130536698</v>
      </c>
      <c r="M142" s="2">
        <f>SUMIF(A:A,A142,L:L)</f>
        <v>4083.4525145832081</v>
      </c>
      <c r="N142" s="3">
        <f>L142/M142</f>
        <v>7.2530345399546545E-2</v>
      </c>
      <c r="O142" s="7">
        <f>1/N142</f>
        <v>13.787332660437764</v>
      </c>
      <c r="P142" s="3">
        <f>IF(O142&gt;21,"",N142)</f>
        <v>7.2530345399546545E-2</v>
      </c>
      <c r="Q142" s="3">
        <f>IF(ISNUMBER(P142),SUMIF(A:A,A142,P:P),"")</f>
        <v>0.79933272825779889</v>
      </c>
      <c r="R142" s="3">
        <f>IFERROR(P142*(1/Q142),"")</f>
        <v>9.0738615892322419E-2</v>
      </c>
      <c r="S142" s="8">
        <f>IFERROR(1/R142,"")</f>
        <v>11.020666230865574</v>
      </c>
    </row>
    <row r="143" spans="1:19" x14ac:dyDescent="0.25">
      <c r="A143" s="1">
        <v>15</v>
      </c>
      <c r="B143" s="5">
        <v>0.64930555555555558</v>
      </c>
      <c r="C143" s="1" t="s">
        <v>20</v>
      </c>
      <c r="D143" s="1">
        <v>8</v>
      </c>
      <c r="E143" s="1">
        <v>6</v>
      </c>
      <c r="F143" s="1" t="s">
        <v>168</v>
      </c>
      <c r="G143" s="2">
        <v>52.719766666666601</v>
      </c>
      <c r="H143" s="6">
        <f>1+COUNTIFS(A:A,A143,O:O,"&lt;"&amp;O143)</f>
        <v>4</v>
      </c>
      <c r="I143" s="2">
        <f>AVERAGEIF(A:A,A143,G:G)</f>
        <v>48.984035555555536</v>
      </c>
      <c r="J143" s="2">
        <f>G143-I143</f>
        <v>3.7357311111110647</v>
      </c>
      <c r="K143" s="2">
        <f>90+J143</f>
        <v>93.735731111111065</v>
      </c>
      <c r="L143" s="2">
        <f>EXP(0.06*K143)</f>
        <v>277.03500406429174</v>
      </c>
      <c r="M143" s="2">
        <f>SUMIF(A:A,A143,L:L)</f>
        <v>4083.4525145832081</v>
      </c>
      <c r="N143" s="3">
        <f>L143/M143</f>
        <v>6.7843326957989197E-2</v>
      </c>
      <c r="O143" s="7">
        <f>1/N143</f>
        <v>14.739843177490878</v>
      </c>
      <c r="P143" s="3">
        <f>IF(O143&gt;21,"",N143)</f>
        <v>6.7843326957989197E-2</v>
      </c>
      <c r="Q143" s="3">
        <f>IF(ISNUMBER(P143),SUMIF(A:A,A143,P:P),"")</f>
        <v>0.79933272825779889</v>
      </c>
      <c r="R143" s="3">
        <f>IFERROR(P143*(1/Q143),"")</f>
        <v>8.487495201886508E-2</v>
      </c>
      <c r="S143" s="8">
        <f>IFERROR(1/R143,"")</f>
        <v>11.782039061155887</v>
      </c>
    </row>
    <row r="144" spans="1:19" x14ac:dyDescent="0.25">
      <c r="A144" s="1">
        <v>15</v>
      </c>
      <c r="B144" s="5">
        <v>0.64930555555555558</v>
      </c>
      <c r="C144" s="1" t="s">
        <v>20</v>
      </c>
      <c r="D144" s="1">
        <v>8</v>
      </c>
      <c r="E144" s="1">
        <v>4</v>
      </c>
      <c r="F144" s="1" t="s">
        <v>166</v>
      </c>
      <c r="G144" s="2">
        <v>51.623399999999897</v>
      </c>
      <c r="H144" s="6">
        <f>1+COUNTIFS(A:A,A144,O:O,"&lt;"&amp;O144)</f>
        <v>5</v>
      </c>
      <c r="I144" s="2">
        <f>AVERAGEIF(A:A,A144,G:G)</f>
        <v>48.984035555555536</v>
      </c>
      <c r="J144" s="2">
        <f>G144-I144</f>
        <v>2.6393644444443609</v>
      </c>
      <c r="K144" s="2">
        <f>90+J144</f>
        <v>92.639364444444368</v>
      </c>
      <c r="L144" s="2">
        <f>EXP(0.06*K144)</f>
        <v>259.39756029852509</v>
      </c>
      <c r="M144" s="2">
        <f>SUMIF(A:A,A144,L:L)</f>
        <v>4083.4525145832081</v>
      </c>
      <c r="N144" s="3">
        <f>L144/M144</f>
        <v>6.3524079041482717E-2</v>
      </c>
      <c r="O144" s="7">
        <f>1/N144</f>
        <v>15.742062145394922</v>
      </c>
      <c r="P144" s="3">
        <f>IF(O144&gt;21,"",N144)</f>
        <v>6.3524079041482717E-2</v>
      </c>
      <c r="Q144" s="3">
        <f>IF(ISNUMBER(P144),SUMIF(A:A,A144,P:P),"")</f>
        <v>0.79933272825779889</v>
      </c>
      <c r="R144" s="3">
        <f>IFERROR(P144*(1/Q144),"")</f>
        <v>7.9471385063811725E-2</v>
      </c>
      <c r="S144" s="8">
        <f>IFERROR(1/R144,"")</f>
        <v>12.583145483082342</v>
      </c>
    </row>
    <row r="145" spans="1:19" x14ac:dyDescent="0.25">
      <c r="A145" s="1">
        <v>15</v>
      </c>
      <c r="B145" s="5">
        <v>0.64930555555555558</v>
      </c>
      <c r="C145" s="1" t="s">
        <v>20</v>
      </c>
      <c r="D145" s="1">
        <v>8</v>
      </c>
      <c r="E145" s="1">
        <v>13</v>
      </c>
      <c r="F145" s="1" t="s">
        <v>174</v>
      </c>
      <c r="G145" s="2">
        <v>50.911166666666695</v>
      </c>
      <c r="H145" s="6">
        <f>1+COUNTIFS(A:A,A145,O:O,"&lt;"&amp;O145)</f>
        <v>6</v>
      </c>
      <c r="I145" s="2">
        <f>AVERAGEIF(A:A,A145,G:G)</f>
        <v>48.984035555555536</v>
      </c>
      <c r="J145" s="2">
        <f>G145-I145</f>
        <v>1.9271311111111586</v>
      </c>
      <c r="K145" s="2">
        <f>90+J145</f>
        <v>91.927131111111152</v>
      </c>
      <c r="L145" s="2">
        <f>EXP(0.06*K145)</f>
        <v>248.54598200449132</v>
      </c>
      <c r="M145" s="2">
        <f>SUMIF(A:A,A145,L:L)</f>
        <v>4083.4525145832081</v>
      </c>
      <c r="N145" s="3">
        <f>L145/M145</f>
        <v>6.0866627227048838E-2</v>
      </c>
      <c r="O145" s="7">
        <f>1/N145</f>
        <v>16.429364424444479</v>
      </c>
      <c r="P145" s="3">
        <f>IF(O145&gt;21,"",N145)</f>
        <v>6.0866627227048838E-2</v>
      </c>
      <c r="Q145" s="3">
        <f>IF(ISNUMBER(P145),SUMIF(A:A,A145,P:P),"")</f>
        <v>0.79933272825779889</v>
      </c>
      <c r="R145" s="3">
        <f>IFERROR(P145*(1/Q145),"")</f>
        <v>7.614679729142565E-2</v>
      </c>
      <c r="S145" s="8">
        <f>IFERROR(1/R145,"")</f>
        <v>13.13252868893283</v>
      </c>
    </row>
    <row r="146" spans="1:19" x14ac:dyDescent="0.25">
      <c r="A146" s="1">
        <v>15</v>
      </c>
      <c r="B146" s="5">
        <v>0.64930555555555558</v>
      </c>
      <c r="C146" s="1" t="s">
        <v>20</v>
      </c>
      <c r="D146" s="1">
        <v>8</v>
      </c>
      <c r="E146" s="1">
        <v>2</v>
      </c>
      <c r="F146" s="1" t="s">
        <v>164</v>
      </c>
      <c r="G146" s="2">
        <v>50.387799999999906</v>
      </c>
      <c r="H146" s="6">
        <f>1+COUNTIFS(A:A,A146,O:O,"&lt;"&amp;O146)</f>
        <v>7</v>
      </c>
      <c r="I146" s="2">
        <f>AVERAGEIF(A:A,A146,G:G)</f>
        <v>48.984035555555536</v>
      </c>
      <c r="J146" s="2">
        <f>G146-I146</f>
        <v>1.40376444444437</v>
      </c>
      <c r="K146" s="2">
        <f>90+J146</f>
        <v>91.403764444444363</v>
      </c>
      <c r="L146" s="2">
        <f>EXP(0.06*K146)</f>
        <v>240.86241218507496</v>
      </c>
      <c r="M146" s="2">
        <f>SUMIF(A:A,A146,L:L)</f>
        <v>4083.4525145832081</v>
      </c>
      <c r="N146" s="3">
        <f>L146/M146</f>
        <v>5.898499157878892E-2</v>
      </c>
      <c r="O146" s="7">
        <f>1/N146</f>
        <v>16.953465165189602</v>
      </c>
      <c r="P146" s="3">
        <f>IF(O146&gt;21,"",N146)</f>
        <v>5.898499157878892E-2</v>
      </c>
      <c r="Q146" s="3">
        <f>IF(ISNUMBER(P146),SUMIF(A:A,A146,P:P),"")</f>
        <v>0.79933272825779889</v>
      </c>
      <c r="R146" s="3">
        <f>IFERROR(P146*(1/Q146),"")</f>
        <v>7.3792789277314835E-2</v>
      </c>
      <c r="S146" s="8">
        <f>IFERROR(1/R146,"")</f>
        <v>13.551459563914561</v>
      </c>
    </row>
    <row r="147" spans="1:19" x14ac:dyDescent="0.25">
      <c r="A147" s="1">
        <v>15</v>
      </c>
      <c r="B147" s="5">
        <v>0.64930555555555558</v>
      </c>
      <c r="C147" s="1" t="s">
        <v>20</v>
      </c>
      <c r="D147" s="1">
        <v>8</v>
      </c>
      <c r="E147" s="1">
        <v>12</v>
      </c>
      <c r="F147" s="1" t="s">
        <v>173</v>
      </c>
      <c r="G147" s="2">
        <v>49.609033333333301</v>
      </c>
      <c r="H147" s="6">
        <f>1+COUNTIFS(A:A,A147,O:O,"&lt;"&amp;O147)</f>
        <v>8</v>
      </c>
      <c r="I147" s="2">
        <f>AVERAGEIF(A:A,A147,G:G)</f>
        <v>48.984035555555536</v>
      </c>
      <c r="J147" s="2">
        <f>G147-I147</f>
        <v>0.62499777777776444</v>
      </c>
      <c r="K147" s="2">
        <f>90+J147</f>
        <v>90.624997777777764</v>
      </c>
      <c r="L147" s="2">
        <f>EXP(0.06*K147)</f>
        <v>229.86676688517426</v>
      </c>
      <c r="M147" s="2">
        <f>SUMIF(A:A,A147,L:L)</f>
        <v>4083.4525145832081</v>
      </c>
      <c r="N147" s="3">
        <f>L147/M147</f>
        <v>5.6292259078378537E-2</v>
      </c>
      <c r="O147" s="7">
        <f>1/N147</f>
        <v>17.76443184857175</v>
      </c>
      <c r="P147" s="3">
        <f>IF(O147&gt;21,"",N147)</f>
        <v>5.6292259078378537E-2</v>
      </c>
      <c r="Q147" s="3">
        <f>IF(ISNUMBER(P147),SUMIF(A:A,A147,P:P),"")</f>
        <v>0.79933272825779889</v>
      </c>
      <c r="R147" s="3">
        <f>IFERROR(P147*(1/Q147),"")</f>
        <v>7.0424063832681322E-2</v>
      </c>
      <c r="S147" s="8">
        <f>IFERROR(1/R147,"")</f>
        <v>14.19969177546859</v>
      </c>
    </row>
    <row r="148" spans="1:19" x14ac:dyDescent="0.25">
      <c r="A148" s="1">
        <v>15</v>
      </c>
      <c r="B148" s="5">
        <v>0.64930555555555558</v>
      </c>
      <c r="C148" s="1" t="s">
        <v>20</v>
      </c>
      <c r="D148" s="1">
        <v>8</v>
      </c>
      <c r="E148" s="1">
        <v>7</v>
      </c>
      <c r="F148" s="1" t="s">
        <v>169</v>
      </c>
      <c r="G148" s="2">
        <v>47.684399999999997</v>
      </c>
      <c r="H148" s="6">
        <f>1+COUNTIFS(A:A,A148,O:O,"&lt;"&amp;O148)</f>
        <v>9</v>
      </c>
      <c r="I148" s="2">
        <f>AVERAGEIF(A:A,A148,G:G)</f>
        <v>48.984035555555536</v>
      </c>
      <c r="J148" s="2">
        <f>G148-I148</f>
        <v>-1.2996355555555397</v>
      </c>
      <c r="K148" s="2">
        <f>90+J148</f>
        <v>88.70036444444446</v>
      </c>
      <c r="L148" s="2">
        <f>EXP(0.06*K148)</f>
        <v>204.79753698788002</v>
      </c>
      <c r="M148" s="2">
        <f>SUMIF(A:A,A148,L:L)</f>
        <v>4083.4525145832081</v>
      </c>
      <c r="N148" s="3">
        <f>L148/M148</f>
        <v>5.0153035025260577E-2</v>
      </c>
      <c r="O148" s="7">
        <f>1/N148</f>
        <v>19.938972775951246</v>
      </c>
      <c r="P148" s="3">
        <f>IF(O148&gt;21,"",N148)</f>
        <v>5.0153035025260577E-2</v>
      </c>
      <c r="Q148" s="3">
        <f>IF(ISNUMBER(P148),SUMIF(A:A,A148,P:P),"")</f>
        <v>0.79933272825779889</v>
      </c>
      <c r="R148" s="3">
        <f>IFERROR(P148*(1/Q148),"")</f>
        <v>6.2743627593696297E-2</v>
      </c>
      <c r="S148" s="8">
        <f>IFERROR(1/R148,"")</f>
        <v>15.93787350765909</v>
      </c>
    </row>
    <row r="149" spans="1:19" x14ac:dyDescent="0.25">
      <c r="A149" s="1">
        <v>15</v>
      </c>
      <c r="B149" s="5">
        <v>0.64930555555555558</v>
      </c>
      <c r="C149" s="1" t="s">
        <v>20</v>
      </c>
      <c r="D149" s="1">
        <v>8</v>
      </c>
      <c r="E149" s="1">
        <v>11</v>
      </c>
      <c r="F149" s="1" t="s">
        <v>172</v>
      </c>
      <c r="G149" s="2">
        <v>46.544733333333298</v>
      </c>
      <c r="H149" s="6">
        <f>1+COUNTIFS(A:A,A149,O:O,"&lt;"&amp;O149)</f>
        <v>10</v>
      </c>
      <c r="I149" s="2">
        <f>AVERAGEIF(A:A,A149,G:G)</f>
        <v>48.984035555555536</v>
      </c>
      <c r="J149" s="2">
        <f>G149-I149</f>
        <v>-2.4393022222222385</v>
      </c>
      <c r="K149" s="2">
        <f>90+J149</f>
        <v>87.560697777777762</v>
      </c>
      <c r="L149" s="2">
        <f>EXP(0.06*K149)</f>
        <v>191.26155069364646</v>
      </c>
      <c r="M149" s="2">
        <f>SUMIF(A:A,A149,L:L)</f>
        <v>4083.4525145832081</v>
      </c>
      <c r="N149" s="3">
        <f>L149/M149</f>
        <v>4.6838196357272502E-2</v>
      </c>
      <c r="O149" s="7">
        <f>1/N149</f>
        <v>21.350096241370988</v>
      </c>
      <c r="P149" s="3" t="str">
        <f>IF(O149&gt;21,"",N149)</f>
        <v/>
      </c>
      <c r="Q149" s="3" t="str">
        <f>IF(ISNUMBER(P149),SUMIF(A:A,A149,P:P),"")</f>
        <v/>
      </c>
      <c r="R149" s="3" t="str">
        <f>IFERROR(P149*(1/Q149),"")</f>
        <v/>
      </c>
      <c r="S149" s="8" t="str">
        <f>IFERROR(1/R149,"")</f>
        <v/>
      </c>
    </row>
    <row r="150" spans="1:19" x14ac:dyDescent="0.25">
      <c r="A150" s="1">
        <v>15</v>
      </c>
      <c r="B150" s="5">
        <v>0.64930555555555558</v>
      </c>
      <c r="C150" s="1" t="s">
        <v>20</v>
      </c>
      <c r="D150" s="1">
        <v>8</v>
      </c>
      <c r="E150" s="1">
        <v>10</v>
      </c>
      <c r="F150" s="1" t="s">
        <v>171</v>
      </c>
      <c r="G150" s="2">
        <v>45.836399999999998</v>
      </c>
      <c r="H150" s="6">
        <f>1+COUNTIFS(A:A,A150,O:O,"&lt;"&amp;O150)</f>
        <v>11</v>
      </c>
      <c r="I150" s="2">
        <f>AVERAGEIF(A:A,A150,G:G)</f>
        <v>48.984035555555536</v>
      </c>
      <c r="J150" s="2">
        <f>G150-I150</f>
        <v>-3.1476355555555386</v>
      </c>
      <c r="K150" s="2">
        <f>90+J150</f>
        <v>86.852364444444461</v>
      </c>
      <c r="L150" s="2">
        <f>EXP(0.06*K150)</f>
        <v>183.30324660554243</v>
      </c>
      <c r="M150" s="2">
        <f>SUMIF(A:A,A150,L:L)</f>
        <v>4083.4525145832081</v>
      </c>
      <c r="N150" s="3">
        <f>L150/M150</f>
        <v>4.4889280811008014E-2</v>
      </c>
      <c r="O150" s="7">
        <f>1/N150</f>
        <v>22.277033223369756</v>
      </c>
      <c r="P150" s="3" t="str">
        <f>IF(O150&gt;21,"",N150)</f>
        <v/>
      </c>
      <c r="Q150" s="3" t="str">
        <f>IF(ISNUMBER(P150),SUMIF(A:A,A150,P:P),"")</f>
        <v/>
      </c>
      <c r="R150" s="3" t="str">
        <f>IFERROR(P150*(1/Q150),"")</f>
        <v/>
      </c>
      <c r="S150" s="8" t="str">
        <f>IFERROR(1/R150,"")</f>
        <v/>
      </c>
    </row>
    <row r="151" spans="1:19" x14ac:dyDescent="0.25">
      <c r="A151" s="1">
        <v>15</v>
      </c>
      <c r="B151" s="5">
        <v>0.64930555555555558</v>
      </c>
      <c r="C151" s="1" t="s">
        <v>20</v>
      </c>
      <c r="D151" s="1">
        <v>8</v>
      </c>
      <c r="E151" s="1">
        <v>16</v>
      </c>
      <c r="F151" s="1" t="s">
        <v>177</v>
      </c>
      <c r="G151" s="2">
        <v>40.530066666666698</v>
      </c>
      <c r="H151" s="6">
        <f>1+COUNTIFS(A:A,A151,O:O,"&lt;"&amp;O151)</f>
        <v>12</v>
      </c>
      <c r="I151" s="2">
        <f>AVERAGEIF(A:A,A151,G:G)</f>
        <v>48.984035555555536</v>
      </c>
      <c r="J151" s="2">
        <f>G151-I151</f>
        <v>-8.4539688888888378</v>
      </c>
      <c r="K151" s="2">
        <f>90+J151</f>
        <v>81.546031111111162</v>
      </c>
      <c r="L151" s="2">
        <f>EXP(0.06*K151)</f>
        <v>133.32128164160136</v>
      </c>
      <c r="M151" s="2">
        <f>SUMIF(A:A,A151,L:L)</f>
        <v>4083.4525145832081</v>
      </c>
      <c r="N151" s="3">
        <f>L151/M151</f>
        <v>3.2649156850844206E-2</v>
      </c>
      <c r="O151" s="7">
        <f>1/N151</f>
        <v>30.628662313346787</v>
      </c>
      <c r="P151" s="3" t="str">
        <f>IF(O151&gt;21,"",N151)</f>
        <v/>
      </c>
      <c r="Q151" s="3" t="str">
        <f>IF(ISNUMBER(P151),SUMIF(A:A,A151,P:P),"")</f>
        <v/>
      </c>
      <c r="R151" s="3" t="str">
        <f>IFERROR(P151*(1/Q151),"")</f>
        <v/>
      </c>
      <c r="S151" s="8" t="str">
        <f>IFERROR(1/R151,"")</f>
        <v/>
      </c>
    </row>
    <row r="152" spans="1:19" x14ac:dyDescent="0.25">
      <c r="A152" s="1">
        <v>15</v>
      </c>
      <c r="B152" s="5">
        <v>0.64930555555555558</v>
      </c>
      <c r="C152" s="1" t="s">
        <v>20</v>
      </c>
      <c r="D152" s="1">
        <v>8</v>
      </c>
      <c r="E152" s="1">
        <v>9</v>
      </c>
      <c r="F152" s="1" t="s">
        <v>170</v>
      </c>
      <c r="G152" s="2">
        <v>38.647833333333296</v>
      </c>
      <c r="H152" s="6">
        <f>1+COUNTIFS(A:A,A152,O:O,"&lt;"&amp;O152)</f>
        <v>13</v>
      </c>
      <c r="I152" s="2">
        <f>AVERAGEIF(A:A,A152,G:G)</f>
        <v>48.984035555555536</v>
      </c>
      <c r="J152" s="2">
        <f>G152-I152</f>
        <v>-10.336202222222241</v>
      </c>
      <c r="K152" s="2">
        <f>90+J152</f>
        <v>79.663797777777759</v>
      </c>
      <c r="L152" s="2">
        <f>EXP(0.06*K152)</f>
        <v>119.08384998044883</v>
      </c>
      <c r="M152" s="2">
        <f>SUMIF(A:A,A152,L:L)</f>
        <v>4083.4525145832081</v>
      </c>
      <c r="N152" s="3">
        <f>L152/M152</f>
        <v>2.9162540657731523E-2</v>
      </c>
      <c r="O152" s="7">
        <f>1/N152</f>
        <v>34.290565137536525</v>
      </c>
      <c r="P152" s="3" t="str">
        <f>IF(O152&gt;21,"",N152)</f>
        <v/>
      </c>
      <c r="Q152" s="3" t="str">
        <f>IF(ISNUMBER(P152),SUMIF(A:A,A152,P:P),"")</f>
        <v/>
      </c>
      <c r="R152" s="3" t="str">
        <f>IFERROR(P152*(1/Q152),"")</f>
        <v/>
      </c>
      <c r="S152" s="8" t="str">
        <f>IFERROR(1/R152,"")</f>
        <v/>
      </c>
    </row>
    <row r="153" spans="1:19" x14ac:dyDescent="0.25">
      <c r="A153" s="1">
        <v>15</v>
      </c>
      <c r="B153" s="5">
        <v>0.64930555555555558</v>
      </c>
      <c r="C153" s="1" t="s">
        <v>20</v>
      </c>
      <c r="D153" s="1">
        <v>8</v>
      </c>
      <c r="E153" s="1">
        <v>14</v>
      </c>
      <c r="F153" s="1" t="s">
        <v>175</v>
      </c>
      <c r="G153" s="2">
        <v>38.268433333333299</v>
      </c>
      <c r="H153" s="6">
        <f>1+COUNTIFS(A:A,A153,O:O,"&lt;"&amp;O153)</f>
        <v>14</v>
      </c>
      <c r="I153" s="2">
        <f>AVERAGEIF(A:A,A153,G:G)</f>
        <v>48.984035555555536</v>
      </c>
      <c r="J153" s="2">
        <f>G153-I153</f>
        <v>-10.715602222222238</v>
      </c>
      <c r="K153" s="2">
        <f>90+J153</f>
        <v>79.28439777777777</v>
      </c>
      <c r="L153" s="2">
        <f>EXP(0.06*K153)</f>
        <v>116.40364702852274</v>
      </c>
      <c r="M153" s="2">
        <f>SUMIF(A:A,A153,L:L)</f>
        <v>4083.4525145832081</v>
      </c>
      <c r="N153" s="3">
        <f>L153/M153</f>
        <v>2.8506183581861459E-2</v>
      </c>
      <c r="O153" s="7">
        <f>1/N153</f>
        <v>35.080108044919136</v>
      </c>
      <c r="P153" s="3" t="str">
        <f>IF(O153&gt;21,"",N153)</f>
        <v/>
      </c>
      <c r="Q153" s="3" t="str">
        <f>IF(ISNUMBER(P153),SUMIF(A:A,A153,P:P),"")</f>
        <v/>
      </c>
      <c r="R153" s="3" t="str">
        <f>IFERROR(P153*(1/Q153),"")</f>
        <v/>
      </c>
      <c r="S153" s="8" t="str">
        <f>IFERROR(1/R153,"")</f>
        <v/>
      </c>
    </row>
    <row r="154" spans="1:19" x14ac:dyDescent="0.25">
      <c r="A154" s="1">
        <v>15</v>
      </c>
      <c r="B154" s="5">
        <v>0.64930555555555558</v>
      </c>
      <c r="C154" s="1" t="s">
        <v>20</v>
      </c>
      <c r="D154" s="1">
        <v>8</v>
      </c>
      <c r="E154" s="1">
        <v>15</v>
      </c>
      <c r="F154" s="1" t="s">
        <v>176</v>
      </c>
      <c r="G154" s="2">
        <v>31.172066666666598</v>
      </c>
      <c r="H154" s="6">
        <f>1+COUNTIFS(A:A,A154,O:O,"&lt;"&amp;O154)</f>
        <v>15</v>
      </c>
      <c r="I154" s="2">
        <f>AVERAGEIF(A:A,A154,G:G)</f>
        <v>48.984035555555536</v>
      </c>
      <c r="J154" s="2">
        <f>G154-I154</f>
        <v>-17.811968888888938</v>
      </c>
      <c r="K154" s="2">
        <f>90+J154</f>
        <v>72.188031111111059</v>
      </c>
      <c r="L154" s="2">
        <f>EXP(0.06*K154)</f>
        <v>76.041699440481295</v>
      </c>
      <c r="M154" s="2">
        <f>SUMIF(A:A,A154,L:L)</f>
        <v>4083.4525145832081</v>
      </c>
      <c r="N154" s="3">
        <f>L154/M154</f>
        <v>1.8621913483483413E-2</v>
      </c>
      <c r="O154" s="7">
        <f>1/N154</f>
        <v>53.700174307379505</v>
      </c>
      <c r="P154" s="3" t="str">
        <f>IF(O154&gt;21,"",N154)</f>
        <v/>
      </c>
      <c r="Q154" s="3" t="str">
        <f>IF(ISNUMBER(P154),SUMIF(A:A,A154,P:P),"")</f>
        <v/>
      </c>
      <c r="R154" s="3" t="str">
        <f>IFERROR(P154*(1/Q154),"")</f>
        <v/>
      </c>
      <c r="S154" s="8" t="str">
        <f>IFERROR(1/R154,"")</f>
        <v/>
      </c>
    </row>
    <row r="155" spans="1:19" x14ac:dyDescent="0.25">
      <c r="A155" s="1">
        <v>16</v>
      </c>
      <c r="B155" s="5">
        <v>0.65625</v>
      </c>
      <c r="C155" s="1" t="s">
        <v>89</v>
      </c>
      <c r="D155" s="1">
        <v>5</v>
      </c>
      <c r="E155" s="1">
        <v>1</v>
      </c>
      <c r="F155" s="1" t="s">
        <v>178</v>
      </c>
      <c r="G155" s="2">
        <v>57.144199999999998</v>
      </c>
      <c r="H155" s="6">
        <f>1+COUNTIFS(A:A,A155,O:O,"&lt;"&amp;O155)</f>
        <v>1</v>
      </c>
      <c r="I155" s="2">
        <f>AVERAGEIF(A:A,A155,G:G)</f>
        <v>47.855616666666634</v>
      </c>
      <c r="J155" s="2">
        <f>G155-I155</f>
        <v>9.2885833333333636</v>
      </c>
      <c r="K155" s="2">
        <f>90+J155</f>
        <v>99.288583333333364</v>
      </c>
      <c r="L155" s="2">
        <f>EXP(0.06*K155)</f>
        <v>386.57078698886335</v>
      </c>
      <c r="M155" s="2">
        <f>SUMIF(A:A,A155,L:L)</f>
        <v>2046.7315966663991</v>
      </c>
      <c r="N155" s="3">
        <f>L155/M155</f>
        <v>0.18887224275937697</v>
      </c>
      <c r="O155" s="7">
        <f>1/N155</f>
        <v>5.294584240596957</v>
      </c>
      <c r="P155" s="3">
        <f>IF(O155&gt;21,"",N155)</f>
        <v>0.18887224275937697</v>
      </c>
      <c r="Q155" s="3">
        <f>IF(ISNUMBER(P155),SUMIF(A:A,A155,P:P),"")</f>
        <v>0.96588528479119562</v>
      </c>
      <c r="R155" s="3">
        <f>IFERROR(P155*(1/Q155),"")</f>
        <v>0.19554314133712808</v>
      </c>
      <c r="S155" s="8">
        <f>IFERROR(1/R155,"")</f>
        <v>5.1139610070799675</v>
      </c>
    </row>
    <row r="156" spans="1:19" x14ac:dyDescent="0.25">
      <c r="A156" s="1">
        <v>16</v>
      </c>
      <c r="B156" s="5">
        <v>0.65625</v>
      </c>
      <c r="C156" s="1" t="s">
        <v>89</v>
      </c>
      <c r="D156" s="1">
        <v>5</v>
      </c>
      <c r="E156" s="1">
        <v>7</v>
      </c>
      <c r="F156" s="1" t="s">
        <v>182</v>
      </c>
      <c r="G156" s="2">
        <v>55.572999999999993</v>
      </c>
      <c r="H156" s="6">
        <f>1+COUNTIFS(A:A,A156,O:O,"&lt;"&amp;O156)</f>
        <v>2</v>
      </c>
      <c r="I156" s="2">
        <f>AVERAGEIF(A:A,A156,G:G)</f>
        <v>47.855616666666634</v>
      </c>
      <c r="J156" s="2">
        <f>G156-I156</f>
        <v>7.717383333333359</v>
      </c>
      <c r="K156" s="2">
        <f>90+J156</f>
        <v>97.717383333333359</v>
      </c>
      <c r="L156" s="2">
        <f>EXP(0.06*K156)</f>
        <v>351.7930230648285</v>
      </c>
      <c r="M156" s="2">
        <f>SUMIF(A:A,A156,L:L)</f>
        <v>2046.7315966663991</v>
      </c>
      <c r="N156" s="3">
        <f>L156/M156</f>
        <v>0.17188038902502367</v>
      </c>
      <c r="O156" s="7">
        <f>1/N156</f>
        <v>5.8179993987237966</v>
      </c>
      <c r="P156" s="3">
        <f>IF(O156&gt;21,"",N156)</f>
        <v>0.17188038902502367</v>
      </c>
      <c r="Q156" s="3">
        <f>IF(ISNUMBER(P156),SUMIF(A:A,A156,P:P),"")</f>
        <v>0.96588528479119562</v>
      </c>
      <c r="R156" s="3">
        <f>IFERROR(P156*(1/Q156),"")</f>
        <v>0.17795114153973332</v>
      </c>
      <c r="S156" s="8">
        <f>IFERROR(1/R156,"")</f>
        <v>5.6195200061513395</v>
      </c>
    </row>
    <row r="157" spans="1:19" x14ac:dyDescent="0.25">
      <c r="A157" s="1">
        <v>16</v>
      </c>
      <c r="B157" s="5">
        <v>0.65625</v>
      </c>
      <c r="C157" s="1" t="s">
        <v>89</v>
      </c>
      <c r="D157" s="1">
        <v>5</v>
      </c>
      <c r="E157" s="1">
        <v>4</v>
      </c>
      <c r="F157" s="1" t="s">
        <v>19</v>
      </c>
      <c r="G157" s="2">
        <v>54.593966666666603</v>
      </c>
      <c r="H157" s="6">
        <f>1+COUNTIFS(A:A,A157,O:O,"&lt;"&amp;O157)</f>
        <v>3</v>
      </c>
      <c r="I157" s="2">
        <f>AVERAGEIF(A:A,A157,G:G)</f>
        <v>47.855616666666634</v>
      </c>
      <c r="J157" s="2">
        <f>G157-I157</f>
        <v>6.7383499999999685</v>
      </c>
      <c r="K157" s="2">
        <f>90+J157</f>
        <v>96.738349999999969</v>
      </c>
      <c r="L157" s="2">
        <f>EXP(0.06*K157)</f>
        <v>331.72323774132639</v>
      </c>
      <c r="M157" s="2">
        <f>SUMIF(A:A,A157,L:L)</f>
        <v>2046.7315966663991</v>
      </c>
      <c r="N157" s="3">
        <f>L157/M157</f>
        <v>0.16207461607648921</v>
      </c>
      <c r="O157" s="7">
        <f>1/N157</f>
        <v>6.1699976480466363</v>
      </c>
      <c r="P157" s="3">
        <f>IF(O157&gt;21,"",N157)</f>
        <v>0.16207461607648921</v>
      </c>
      <c r="Q157" s="3">
        <f>IF(ISNUMBER(P157),SUMIF(A:A,A157,P:P),"")</f>
        <v>0.96588528479119562</v>
      </c>
      <c r="R157" s="3">
        <f>IFERROR(P157*(1/Q157),"")</f>
        <v>0.16779903227485901</v>
      </c>
      <c r="S157" s="8">
        <f>IFERROR(1/R157,"")</f>
        <v>5.9595099354445322</v>
      </c>
    </row>
    <row r="158" spans="1:19" x14ac:dyDescent="0.25">
      <c r="A158" s="1">
        <v>16</v>
      </c>
      <c r="B158" s="5">
        <v>0.65625</v>
      </c>
      <c r="C158" s="1" t="s">
        <v>89</v>
      </c>
      <c r="D158" s="1">
        <v>5</v>
      </c>
      <c r="E158" s="1">
        <v>2</v>
      </c>
      <c r="F158" s="1" t="s">
        <v>179</v>
      </c>
      <c r="G158" s="2">
        <v>54.491499999999903</v>
      </c>
      <c r="H158" s="6">
        <f>1+COUNTIFS(A:A,A158,O:O,"&lt;"&amp;O158)</f>
        <v>4</v>
      </c>
      <c r="I158" s="2">
        <f>AVERAGEIF(A:A,A158,G:G)</f>
        <v>47.855616666666634</v>
      </c>
      <c r="J158" s="2">
        <f>G158-I158</f>
        <v>6.6358833333332683</v>
      </c>
      <c r="K158" s="2">
        <f>90+J158</f>
        <v>96.635883333333268</v>
      </c>
      <c r="L158" s="2">
        <f>EXP(0.06*K158)</f>
        <v>329.69005966923731</v>
      </c>
      <c r="M158" s="2">
        <f>SUMIF(A:A,A158,L:L)</f>
        <v>2046.7315966663991</v>
      </c>
      <c r="N158" s="3">
        <f>L158/M158</f>
        <v>0.16108123810968564</v>
      </c>
      <c r="O158" s="7">
        <f>1/N158</f>
        <v>6.2080476394095401</v>
      </c>
      <c r="P158" s="3">
        <f>IF(O158&gt;21,"",N158)</f>
        <v>0.16108123810968564</v>
      </c>
      <c r="Q158" s="3">
        <f>IF(ISNUMBER(P158),SUMIF(A:A,A158,P:P),"")</f>
        <v>0.96588528479119562</v>
      </c>
      <c r="R158" s="3">
        <f>IFERROR(P158*(1/Q158),"")</f>
        <v>0.16677056856136707</v>
      </c>
      <c r="S158" s="8">
        <f>IFERROR(1/R158,"")</f>
        <v>5.9962618621883932</v>
      </c>
    </row>
    <row r="159" spans="1:19" x14ac:dyDescent="0.25">
      <c r="A159" s="1">
        <v>16</v>
      </c>
      <c r="B159" s="5">
        <v>0.65625</v>
      </c>
      <c r="C159" s="1" t="s">
        <v>89</v>
      </c>
      <c r="D159" s="1">
        <v>5</v>
      </c>
      <c r="E159" s="1">
        <v>6</v>
      </c>
      <c r="F159" s="1" t="s">
        <v>181</v>
      </c>
      <c r="G159" s="2">
        <v>53.237933333333295</v>
      </c>
      <c r="H159" s="6">
        <f>1+COUNTIFS(A:A,A159,O:O,"&lt;"&amp;O159)</f>
        <v>5</v>
      </c>
      <c r="I159" s="2">
        <f>AVERAGEIF(A:A,A159,G:G)</f>
        <v>47.855616666666634</v>
      </c>
      <c r="J159" s="2">
        <f>G159-I159</f>
        <v>5.3823166666666609</v>
      </c>
      <c r="K159" s="2">
        <f>90+J159</f>
        <v>95.382316666666668</v>
      </c>
      <c r="L159" s="2">
        <f>EXP(0.06*K159)</f>
        <v>305.80235665832151</v>
      </c>
      <c r="M159" s="2">
        <f>SUMIF(A:A,A159,L:L)</f>
        <v>2046.7315966663991</v>
      </c>
      <c r="N159" s="3">
        <f>L159/M159</f>
        <v>0.14941009224482346</v>
      </c>
      <c r="O159" s="7">
        <f>1/N159</f>
        <v>6.6929883047083552</v>
      </c>
      <c r="P159" s="3">
        <f>IF(O159&gt;21,"",N159)</f>
        <v>0.14941009224482346</v>
      </c>
      <c r="Q159" s="3">
        <f>IF(ISNUMBER(P159),SUMIF(A:A,A159,P:P),"")</f>
        <v>0.96588528479119562</v>
      </c>
      <c r="R159" s="3">
        <f>IFERROR(P159*(1/Q159),"")</f>
        <v>0.15468720209059073</v>
      </c>
      <c r="S159" s="8">
        <f>IFERROR(1/R159,"")</f>
        <v>6.4646589147973721</v>
      </c>
    </row>
    <row r="160" spans="1:19" x14ac:dyDescent="0.25">
      <c r="A160" s="1">
        <v>16</v>
      </c>
      <c r="B160" s="5">
        <v>0.65625</v>
      </c>
      <c r="C160" s="1" t="s">
        <v>89</v>
      </c>
      <c r="D160" s="1">
        <v>5</v>
      </c>
      <c r="E160" s="1">
        <v>8</v>
      </c>
      <c r="F160" s="1" t="s">
        <v>183</v>
      </c>
      <c r="G160" s="2">
        <v>41.425666666666601</v>
      </c>
      <c r="H160" s="6">
        <f>1+COUNTIFS(A:A,A160,O:O,"&lt;"&amp;O160)</f>
        <v>6</v>
      </c>
      <c r="I160" s="2">
        <f>AVERAGEIF(A:A,A160,G:G)</f>
        <v>47.855616666666634</v>
      </c>
      <c r="J160" s="2">
        <f>G160-I160</f>
        <v>-6.4299500000000336</v>
      </c>
      <c r="K160" s="2">
        <f>90+J160</f>
        <v>83.570049999999966</v>
      </c>
      <c r="L160" s="2">
        <f>EXP(0.06*K160)</f>
        <v>150.53611166127163</v>
      </c>
      <c r="M160" s="2">
        <f>SUMIF(A:A,A160,L:L)</f>
        <v>2046.7315966663991</v>
      </c>
      <c r="N160" s="3">
        <f>L160/M160</f>
        <v>7.3549512748254997E-2</v>
      </c>
      <c r="O160" s="7">
        <f>1/N160</f>
        <v>13.596283138173822</v>
      </c>
      <c r="P160" s="3">
        <f>IF(O160&gt;21,"",N160)</f>
        <v>7.3549512748254997E-2</v>
      </c>
      <c r="Q160" s="3">
        <f>IF(ISNUMBER(P160),SUMIF(A:A,A160,P:P),"")</f>
        <v>0.96588528479119562</v>
      </c>
      <c r="R160" s="3">
        <f>IFERROR(P160*(1/Q160),"")</f>
        <v>7.6147254654733529E-2</v>
      </c>
      <c r="S160" s="8">
        <f>IFERROR(1/R160,"")</f>
        <v>13.132449811016754</v>
      </c>
    </row>
    <row r="161" spans="1:19" x14ac:dyDescent="0.25">
      <c r="A161" s="1">
        <v>16</v>
      </c>
      <c r="B161" s="5">
        <v>0.65625</v>
      </c>
      <c r="C161" s="1" t="s">
        <v>89</v>
      </c>
      <c r="D161" s="1">
        <v>5</v>
      </c>
      <c r="E161" s="1">
        <v>5</v>
      </c>
      <c r="F161" s="1" t="s">
        <v>180</v>
      </c>
      <c r="G161" s="2">
        <v>37.756833333333404</v>
      </c>
      <c r="H161" s="6">
        <f>1+COUNTIFS(A:A,A161,O:O,"&lt;"&amp;O161)</f>
        <v>7</v>
      </c>
      <c r="I161" s="2">
        <f>AVERAGEIF(A:A,A161,G:G)</f>
        <v>47.855616666666634</v>
      </c>
      <c r="J161" s="2">
        <f>G161-I161</f>
        <v>-10.09878333333323</v>
      </c>
      <c r="K161" s="2">
        <f>90+J161</f>
        <v>79.90121666666677</v>
      </c>
      <c r="L161" s="2">
        <f>EXP(0.06*K161)</f>
        <v>120.79235535341464</v>
      </c>
      <c r="M161" s="2">
        <f>SUMIF(A:A,A161,L:L)</f>
        <v>2046.7315966663991</v>
      </c>
      <c r="N161" s="3">
        <f>L161/M161</f>
        <v>5.9017193827541628E-2</v>
      </c>
      <c r="O161" s="7">
        <f>1/N161</f>
        <v>16.944214645687353</v>
      </c>
      <c r="P161" s="3">
        <f>IF(O161&gt;21,"",N161)</f>
        <v>5.9017193827541628E-2</v>
      </c>
      <c r="Q161" s="3">
        <f>IF(ISNUMBER(P161),SUMIF(A:A,A161,P:P),"")</f>
        <v>0.96588528479119562</v>
      </c>
      <c r="R161" s="3">
        <f>IFERROR(P161*(1/Q161),"")</f>
        <v>6.1101659541588235E-2</v>
      </c>
      <c r="S161" s="8">
        <f>IFERROR(1/R161,"")</f>
        <v>16.366167588612875</v>
      </c>
    </row>
    <row r="162" spans="1:19" x14ac:dyDescent="0.25">
      <c r="A162" s="1">
        <v>16</v>
      </c>
      <c r="B162" s="5">
        <v>0.65625</v>
      </c>
      <c r="C162" s="1" t="s">
        <v>89</v>
      </c>
      <c r="D162" s="1">
        <v>5</v>
      </c>
      <c r="E162" s="1">
        <v>9</v>
      </c>
      <c r="F162" s="1" t="s">
        <v>184</v>
      </c>
      <c r="G162" s="2">
        <v>28.621833333333303</v>
      </c>
      <c r="H162" s="6">
        <f>1+COUNTIFS(A:A,A162,O:O,"&lt;"&amp;O162)</f>
        <v>8</v>
      </c>
      <c r="I162" s="2">
        <f>AVERAGEIF(A:A,A162,G:G)</f>
        <v>47.855616666666634</v>
      </c>
      <c r="J162" s="2">
        <f>G162-I162</f>
        <v>-19.233783333333331</v>
      </c>
      <c r="K162" s="2">
        <f>90+J162</f>
        <v>70.766216666666665</v>
      </c>
      <c r="L162" s="2">
        <f>EXP(0.06*K162)</f>
        <v>69.823665529135724</v>
      </c>
      <c r="M162" s="2">
        <f>SUMIF(A:A,A162,L:L)</f>
        <v>2046.7315966663991</v>
      </c>
      <c r="N162" s="3">
        <f>L162/M162</f>
        <v>3.4114715208804401E-2</v>
      </c>
      <c r="O162" s="7">
        <f>1/N162</f>
        <v>29.312863785593549</v>
      </c>
      <c r="P162" s="3" t="str">
        <f>IF(O162&gt;21,"",N162)</f>
        <v/>
      </c>
      <c r="Q162" s="3" t="str">
        <f>IF(ISNUMBER(P162),SUMIF(A:A,A162,P:P),"")</f>
        <v/>
      </c>
      <c r="R162" s="3" t="str">
        <f>IFERROR(P162*(1/Q162),"")</f>
        <v/>
      </c>
      <c r="S162" s="8" t="str">
        <f>IFERROR(1/R162,"")</f>
        <v/>
      </c>
    </row>
    <row r="163" spans="1:19" x14ac:dyDescent="0.25">
      <c r="A163" s="1">
        <v>17</v>
      </c>
      <c r="B163" s="5">
        <v>0.65902777777777777</v>
      </c>
      <c r="C163" s="1" t="s">
        <v>185</v>
      </c>
      <c r="D163" s="1">
        <v>3</v>
      </c>
      <c r="E163" s="1">
        <v>1</v>
      </c>
      <c r="F163" s="1" t="s">
        <v>186</v>
      </c>
      <c r="G163" s="2">
        <v>83.865933333333402</v>
      </c>
      <c r="H163" s="6">
        <f>1+COUNTIFS(A:A,A163,O:O,"&lt;"&amp;O163)</f>
        <v>1</v>
      </c>
      <c r="I163" s="2">
        <f>AVERAGEIF(A:A,A163,G:G)</f>
        <v>47.287539393939376</v>
      </c>
      <c r="J163" s="2">
        <f>G163-I163</f>
        <v>36.578393939394026</v>
      </c>
      <c r="K163" s="2">
        <f>90+J163</f>
        <v>126.57839393939403</v>
      </c>
      <c r="L163" s="2">
        <f>EXP(0.06*K163)</f>
        <v>1987.6406997773684</v>
      </c>
      <c r="M163" s="2">
        <f>SUMIF(A:A,A163,L:L)</f>
        <v>4004.6915243748672</v>
      </c>
      <c r="N163" s="3">
        <f>L163/M163</f>
        <v>0.49632804116857399</v>
      </c>
      <c r="O163" s="7">
        <f>1/N163</f>
        <v>2.0147964996004681</v>
      </c>
      <c r="P163" s="3">
        <f>IF(O163&gt;21,"",N163)</f>
        <v>0.49632804116857399</v>
      </c>
      <c r="Q163" s="3">
        <f>IF(ISNUMBER(P163),SUMIF(A:A,A163,P:P),"")</f>
        <v>0.83703095473805977</v>
      </c>
      <c r="R163" s="3">
        <f>IFERROR(P163*(1/Q163),"")</f>
        <v>0.59296258801312163</v>
      </c>
      <c r="S163" s="8">
        <f>IFERROR(1/R163,"")</f>
        <v>1.6864470376634808</v>
      </c>
    </row>
    <row r="164" spans="1:19" x14ac:dyDescent="0.25">
      <c r="A164" s="1">
        <v>17</v>
      </c>
      <c r="B164" s="5">
        <v>0.65902777777777777</v>
      </c>
      <c r="C164" s="1" t="s">
        <v>185</v>
      </c>
      <c r="D164" s="1">
        <v>3</v>
      </c>
      <c r="E164" s="1">
        <v>10</v>
      </c>
      <c r="F164" s="1" t="s">
        <v>195</v>
      </c>
      <c r="G164" s="2">
        <v>57.890966666666699</v>
      </c>
      <c r="H164" s="6">
        <f>1+COUNTIFS(A:A,A164,O:O,"&lt;"&amp;O164)</f>
        <v>2</v>
      </c>
      <c r="I164" s="2">
        <f>AVERAGEIF(A:A,A164,G:G)</f>
        <v>47.287539393939376</v>
      </c>
      <c r="J164" s="2">
        <f>G164-I164</f>
        <v>10.603427272727323</v>
      </c>
      <c r="K164" s="2">
        <f>90+J164</f>
        <v>100.60342727272732</v>
      </c>
      <c r="L164" s="2">
        <f>EXP(0.06*K164)</f>
        <v>418.30282684559967</v>
      </c>
      <c r="M164" s="2">
        <f>SUMIF(A:A,A164,L:L)</f>
        <v>4004.6915243748672</v>
      </c>
      <c r="N164" s="3">
        <f>L164/M164</f>
        <v>0.10445319553318075</v>
      </c>
      <c r="O164" s="7">
        <f>1/N164</f>
        <v>9.5736659361688812</v>
      </c>
      <c r="P164" s="3">
        <f>IF(O164&gt;21,"",N164)</f>
        <v>0.10445319553318075</v>
      </c>
      <c r="Q164" s="3">
        <f>IF(ISNUMBER(P164),SUMIF(A:A,A164,P:P),"")</f>
        <v>0.83703095473805977</v>
      </c>
      <c r="R164" s="3">
        <f>IFERROR(P164*(1/Q164),"")</f>
        <v>0.12479012268532926</v>
      </c>
      <c r="S164" s="8">
        <f>IFERROR(1/R164,"")</f>
        <v>8.0134547388946782</v>
      </c>
    </row>
    <row r="165" spans="1:19" x14ac:dyDescent="0.25">
      <c r="A165" s="1">
        <v>17</v>
      </c>
      <c r="B165" s="5">
        <v>0.65902777777777777</v>
      </c>
      <c r="C165" s="1" t="s">
        <v>185</v>
      </c>
      <c r="D165" s="1">
        <v>3</v>
      </c>
      <c r="E165" s="1">
        <v>9</v>
      </c>
      <c r="F165" s="1" t="s">
        <v>194</v>
      </c>
      <c r="G165" s="2">
        <v>50.173400000000001</v>
      </c>
      <c r="H165" s="6">
        <f>1+COUNTIFS(A:A,A165,O:O,"&lt;"&amp;O165)</f>
        <v>3</v>
      </c>
      <c r="I165" s="2">
        <f>AVERAGEIF(A:A,A165,G:G)</f>
        <v>47.287539393939376</v>
      </c>
      <c r="J165" s="2">
        <f>G165-I165</f>
        <v>2.8858606060606249</v>
      </c>
      <c r="K165" s="2">
        <f>90+J165</f>
        <v>92.885860606060618</v>
      </c>
      <c r="L165" s="2">
        <f>EXP(0.06*K165)</f>
        <v>263.26250081506993</v>
      </c>
      <c r="M165" s="2">
        <f>SUMIF(A:A,A165,L:L)</f>
        <v>4004.6915243748672</v>
      </c>
      <c r="N165" s="3">
        <f>L165/M165</f>
        <v>6.5738521734496194E-2</v>
      </c>
      <c r="O165" s="7">
        <f>1/N165</f>
        <v>15.211781062537209</v>
      </c>
      <c r="P165" s="3">
        <f>IF(O165&gt;21,"",N165)</f>
        <v>6.5738521734496194E-2</v>
      </c>
      <c r="Q165" s="3">
        <f>IF(ISNUMBER(P165),SUMIF(A:A,A165,P:P),"")</f>
        <v>0.83703095473805977</v>
      </c>
      <c r="R165" s="3">
        <f>IFERROR(P165*(1/Q165),"")</f>
        <v>7.8537742675321237E-2</v>
      </c>
      <c r="S165" s="8">
        <f>IFERROR(1/R165,"")</f>
        <v>12.732731626041858</v>
      </c>
    </row>
    <row r="166" spans="1:19" x14ac:dyDescent="0.25">
      <c r="A166" s="1">
        <v>17</v>
      </c>
      <c r="B166" s="5">
        <v>0.65902777777777777</v>
      </c>
      <c r="C166" s="1" t="s">
        <v>185</v>
      </c>
      <c r="D166" s="1">
        <v>3</v>
      </c>
      <c r="E166" s="1">
        <v>8</v>
      </c>
      <c r="F166" s="1" t="s">
        <v>193</v>
      </c>
      <c r="G166" s="2">
        <v>48.682033333333301</v>
      </c>
      <c r="H166" s="6">
        <f>1+COUNTIFS(A:A,A166,O:O,"&lt;"&amp;O166)</f>
        <v>4</v>
      </c>
      <c r="I166" s="2">
        <f>AVERAGEIF(A:A,A166,G:G)</f>
        <v>47.287539393939376</v>
      </c>
      <c r="J166" s="2">
        <f>G166-I166</f>
        <v>1.3944939393939251</v>
      </c>
      <c r="K166" s="2">
        <f>90+J166</f>
        <v>91.394493939393925</v>
      </c>
      <c r="L166" s="2">
        <f>EXP(0.06*K166)</f>
        <v>240.72847446611996</v>
      </c>
      <c r="M166" s="2">
        <f>SUMIF(A:A,A166,L:L)</f>
        <v>4004.6915243748672</v>
      </c>
      <c r="N166" s="3">
        <f>L166/M166</f>
        <v>6.0111614839971399E-2</v>
      </c>
      <c r="O166" s="7">
        <f>1/N166</f>
        <v>16.635720112696873</v>
      </c>
      <c r="P166" s="3">
        <f>IF(O166&gt;21,"",N166)</f>
        <v>6.0111614839971399E-2</v>
      </c>
      <c r="Q166" s="3">
        <f>IF(ISNUMBER(P166),SUMIF(A:A,A166,P:P),"")</f>
        <v>0.83703095473805977</v>
      </c>
      <c r="R166" s="3">
        <f>IFERROR(P166*(1/Q166),"")</f>
        <v>7.1815282935124805E-2</v>
      </c>
      <c r="S166" s="8">
        <f>IFERROR(1/R166,"")</f>
        <v>13.924612688685805</v>
      </c>
    </row>
    <row r="167" spans="1:19" x14ac:dyDescent="0.25">
      <c r="A167" s="1">
        <v>17</v>
      </c>
      <c r="B167" s="5">
        <v>0.65902777777777777</v>
      </c>
      <c r="C167" s="1" t="s">
        <v>185</v>
      </c>
      <c r="D167" s="1">
        <v>3</v>
      </c>
      <c r="E167" s="1">
        <v>6</v>
      </c>
      <c r="F167" s="1" t="s">
        <v>191</v>
      </c>
      <c r="G167" s="2">
        <v>48.633366666666703</v>
      </c>
      <c r="H167" s="6">
        <f>1+COUNTIFS(A:A,A167,O:O,"&lt;"&amp;O167)</f>
        <v>5</v>
      </c>
      <c r="I167" s="2">
        <f>AVERAGEIF(A:A,A167,G:G)</f>
        <v>47.287539393939376</v>
      </c>
      <c r="J167" s="2">
        <f>G167-I167</f>
        <v>1.3458272727273268</v>
      </c>
      <c r="K167" s="2">
        <f>90+J167</f>
        <v>91.34582727272732</v>
      </c>
      <c r="L167" s="2">
        <f>EXP(0.06*K167)</f>
        <v>240.0265725961344</v>
      </c>
      <c r="M167" s="2">
        <f>SUMIF(A:A,A167,L:L)</f>
        <v>4004.6915243748672</v>
      </c>
      <c r="N167" s="3">
        <f>L167/M167</f>
        <v>5.9936344943223203E-2</v>
      </c>
      <c r="O167" s="7">
        <f>1/N167</f>
        <v>16.684367405908468</v>
      </c>
      <c r="P167" s="3">
        <f>IF(O167&gt;21,"",N167)</f>
        <v>5.9936344943223203E-2</v>
      </c>
      <c r="Q167" s="3">
        <f>IF(ISNUMBER(P167),SUMIF(A:A,A167,P:P),"")</f>
        <v>0.83703095473805977</v>
      </c>
      <c r="R167" s="3">
        <f>IFERROR(P167*(1/Q167),"")</f>
        <v>7.1605888174087501E-2</v>
      </c>
      <c r="S167" s="8">
        <f>IFERROR(1/R167,"")</f>
        <v>13.96533197896813</v>
      </c>
    </row>
    <row r="168" spans="1:19" x14ac:dyDescent="0.25">
      <c r="A168" s="1">
        <v>17</v>
      </c>
      <c r="B168" s="5">
        <v>0.65902777777777777</v>
      </c>
      <c r="C168" s="1" t="s">
        <v>185</v>
      </c>
      <c r="D168" s="1">
        <v>3</v>
      </c>
      <c r="E168" s="1">
        <v>7</v>
      </c>
      <c r="F168" s="1" t="s">
        <v>192</v>
      </c>
      <c r="G168" s="2">
        <v>45.766066666666596</v>
      </c>
      <c r="H168" s="6">
        <f>1+COUNTIFS(A:A,A168,O:O,"&lt;"&amp;O168)</f>
        <v>6</v>
      </c>
      <c r="I168" s="2">
        <f>AVERAGEIF(A:A,A168,G:G)</f>
        <v>47.287539393939376</v>
      </c>
      <c r="J168" s="2">
        <f>G168-I168</f>
        <v>-1.5214727272727799</v>
      </c>
      <c r="K168" s="2">
        <f>90+J168</f>
        <v>88.47852727272722</v>
      </c>
      <c r="L168" s="2">
        <f>EXP(0.06*K168)</f>
        <v>202.08969557861838</v>
      </c>
      <c r="M168" s="2">
        <f>SUMIF(A:A,A168,L:L)</f>
        <v>4004.6915243748672</v>
      </c>
      <c r="N168" s="3">
        <f>L168/M168</f>
        <v>5.0463236518614153E-2</v>
      </c>
      <c r="O168" s="7">
        <f>1/N168</f>
        <v>19.816406338327791</v>
      </c>
      <c r="P168" s="3">
        <f>IF(O168&gt;21,"",N168)</f>
        <v>5.0463236518614153E-2</v>
      </c>
      <c r="Q168" s="3">
        <f>IF(ISNUMBER(P168),SUMIF(A:A,A168,P:P),"")</f>
        <v>0.83703095473805977</v>
      </c>
      <c r="R168" s="3">
        <f>IFERROR(P168*(1/Q168),"")</f>
        <v>6.0288375517015505E-2</v>
      </c>
      <c r="S168" s="8">
        <f>IFERROR(1/R168,"")</f>
        <v>16.586945516847848</v>
      </c>
    </row>
    <row r="169" spans="1:19" x14ac:dyDescent="0.25">
      <c r="A169" s="1">
        <v>17</v>
      </c>
      <c r="B169" s="5">
        <v>0.65902777777777777</v>
      </c>
      <c r="C169" s="1" t="s">
        <v>185</v>
      </c>
      <c r="D169" s="1">
        <v>3</v>
      </c>
      <c r="E169" s="1">
        <v>11</v>
      </c>
      <c r="F169" s="1" t="s">
        <v>196</v>
      </c>
      <c r="G169" s="2">
        <v>44.681366666666698</v>
      </c>
      <c r="H169" s="6">
        <f>1+COUNTIFS(A:A,A169,O:O,"&lt;"&amp;O169)</f>
        <v>7</v>
      </c>
      <c r="I169" s="2">
        <f>AVERAGEIF(A:A,A169,G:G)</f>
        <v>47.287539393939376</v>
      </c>
      <c r="J169" s="2">
        <f>G169-I169</f>
        <v>-2.6061727272726785</v>
      </c>
      <c r="K169" s="2">
        <f>90+J169</f>
        <v>87.393827272727322</v>
      </c>
      <c r="L169" s="2">
        <f>EXP(0.06*K169)</f>
        <v>189.35615056958937</v>
      </c>
      <c r="M169" s="2">
        <f>SUMIF(A:A,A169,L:L)</f>
        <v>4004.6915243748672</v>
      </c>
      <c r="N169" s="3">
        <f>L169/M169</f>
        <v>4.7283579625810979E-2</v>
      </c>
      <c r="O169" s="7">
        <f>1/N169</f>
        <v>21.148991000971591</v>
      </c>
      <c r="P169" s="3" t="str">
        <f>IF(O169&gt;21,"",N169)</f>
        <v/>
      </c>
      <c r="Q169" s="3" t="str">
        <f>IF(ISNUMBER(P169),SUMIF(A:A,A169,P:P),"")</f>
        <v/>
      </c>
      <c r="R169" s="3" t="str">
        <f>IFERROR(P169*(1/Q169),"")</f>
        <v/>
      </c>
      <c r="S169" s="8" t="str">
        <f>IFERROR(1/R169,"")</f>
        <v/>
      </c>
    </row>
    <row r="170" spans="1:19" x14ac:dyDescent="0.25">
      <c r="A170" s="1">
        <v>17</v>
      </c>
      <c r="B170" s="5">
        <v>0.65902777777777777</v>
      </c>
      <c r="C170" s="1" t="s">
        <v>185</v>
      </c>
      <c r="D170" s="1">
        <v>3</v>
      </c>
      <c r="E170" s="1">
        <v>4</v>
      </c>
      <c r="F170" s="1" t="s">
        <v>189</v>
      </c>
      <c r="G170" s="2">
        <v>44.403399999999998</v>
      </c>
      <c r="H170" s="6">
        <f>1+COUNTIFS(A:A,A170,O:O,"&lt;"&amp;O170)</f>
        <v>8</v>
      </c>
      <c r="I170" s="2">
        <f>AVERAGEIF(A:A,A170,G:G)</f>
        <v>47.287539393939376</v>
      </c>
      <c r="J170" s="2">
        <f>G170-I170</f>
        <v>-2.8841393939393782</v>
      </c>
      <c r="K170" s="2">
        <f>90+J170</f>
        <v>87.115860606060622</v>
      </c>
      <c r="L170" s="2">
        <f>EXP(0.06*K170)</f>
        <v>186.22425813718672</v>
      </c>
      <c r="M170" s="2">
        <f>SUMIF(A:A,A170,L:L)</f>
        <v>4004.6915243748672</v>
      </c>
      <c r="N170" s="3">
        <f>L170/M170</f>
        <v>4.650152377623052E-2</v>
      </c>
      <c r="O170" s="7">
        <f>1/N170</f>
        <v>21.504671649300981</v>
      </c>
      <c r="P170" s="3" t="str">
        <f>IF(O170&gt;21,"",N170)</f>
        <v/>
      </c>
      <c r="Q170" s="3" t="str">
        <f>IF(ISNUMBER(P170),SUMIF(A:A,A170,P:P),"")</f>
        <v/>
      </c>
      <c r="R170" s="3" t="str">
        <f>IFERROR(P170*(1/Q170),"")</f>
        <v/>
      </c>
      <c r="S170" s="8" t="str">
        <f>IFERROR(1/R170,"")</f>
        <v/>
      </c>
    </row>
    <row r="171" spans="1:19" x14ac:dyDescent="0.25">
      <c r="A171" s="1">
        <v>17</v>
      </c>
      <c r="B171" s="5">
        <v>0.65902777777777777</v>
      </c>
      <c r="C171" s="1" t="s">
        <v>185</v>
      </c>
      <c r="D171" s="1">
        <v>3</v>
      </c>
      <c r="E171" s="1">
        <v>3</v>
      </c>
      <c r="F171" s="1" t="s">
        <v>188</v>
      </c>
      <c r="G171" s="2">
        <v>38.524133333333296</v>
      </c>
      <c r="H171" s="6">
        <f>1+COUNTIFS(A:A,A171,O:O,"&lt;"&amp;O171)</f>
        <v>9</v>
      </c>
      <c r="I171" s="2">
        <f>AVERAGEIF(A:A,A171,G:G)</f>
        <v>47.287539393939376</v>
      </c>
      <c r="J171" s="2">
        <f>G171-I171</f>
        <v>-8.76340606060608</v>
      </c>
      <c r="K171" s="2">
        <f>90+J171</f>
        <v>81.236593939393913</v>
      </c>
      <c r="L171" s="2">
        <f>EXP(0.06*K171)</f>
        <v>130.86884472350891</v>
      </c>
      <c r="M171" s="2">
        <f>SUMIF(A:A,A171,L:L)</f>
        <v>4004.6915243748672</v>
      </c>
      <c r="N171" s="3">
        <f>L171/M171</f>
        <v>3.2678882737151034E-2</v>
      </c>
      <c r="O171" s="7">
        <f>1/N171</f>
        <v>30.600801381228024</v>
      </c>
      <c r="P171" s="3" t="str">
        <f>IF(O171&gt;21,"",N171)</f>
        <v/>
      </c>
      <c r="Q171" s="3" t="str">
        <f>IF(ISNUMBER(P171),SUMIF(A:A,A171,P:P),"")</f>
        <v/>
      </c>
      <c r="R171" s="3" t="str">
        <f>IFERROR(P171*(1/Q171),"")</f>
        <v/>
      </c>
      <c r="S171" s="8" t="str">
        <f>IFERROR(1/R171,"")</f>
        <v/>
      </c>
    </row>
    <row r="172" spans="1:19" x14ac:dyDescent="0.25">
      <c r="A172" s="1">
        <v>17</v>
      </c>
      <c r="B172" s="5">
        <v>0.65902777777777777</v>
      </c>
      <c r="C172" s="1" t="s">
        <v>185</v>
      </c>
      <c r="D172" s="1">
        <v>3</v>
      </c>
      <c r="E172" s="1">
        <v>2</v>
      </c>
      <c r="F172" s="1" t="s">
        <v>187</v>
      </c>
      <c r="G172" s="2">
        <v>30.008766666666599</v>
      </c>
      <c r="H172" s="6">
        <f>1+COUNTIFS(A:A,A172,O:O,"&lt;"&amp;O172)</f>
        <v>10</v>
      </c>
      <c r="I172" s="2">
        <f>AVERAGEIF(A:A,A172,G:G)</f>
        <v>47.287539393939376</v>
      </c>
      <c r="J172" s="2">
        <f>G172-I172</f>
        <v>-17.278772727272777</v>
      </c>
      <c r="K172" s="2">
        <f>90+J172</f>
        <v>72.721227272727219</v>
      </c>
      <c r="L172" s="2">
        <f>EXP(0.06*K172)</f>
        <v>78.513739610919146</v>
      </c>
      <c r="M172" s="2">
        <f>SUMIF(A:A,A172,L:L)</f>
        <v>4004.6915243748672</v>
      </c>
      <c r="N172" s="3">
        <f>L172/M172</f>
        <v>1.9605440052757907E-2</v>
      </c>
      <c r="O172" s="7">
        <f>1/N172</f>
        <v>51.006251188905573</v>
      </c>
      <c r="P172" s="3" t="str">
        <f>IF(O172&gt;21,"",N172)</f>
        <v/>
      </c>
      <c r="Q172" s="3" t="str">
        <f>IF(ISNUMBER(P172),SUMIF(A:A,A172,P:P),"")</f>
        <v/>
      </c>
      <c r="R172" s="3" t="str">
        <f>IFERROR(P172*(1/Q172),"")</f>
        <v/>
      </c>
      <c r="S172" s="8" t="str">
        <f>IFERROR(1/R172,"")</f>
        <v/>
      </c>
    </row>
    <row r="173" spans="1:19" x14ac:dyDescent="0.25">
      <c r="A173" s="1">
        <v>17</v>
      </c>
      <c r="B173" s="5">
        <v>0.65902777777777777</v>
      </c>
      <c r="C173" s="1" t="s">
        <v>185</v>
      </c>
      <c r="D173" s="1">
        <v>3</v>
      </c>
      <c r="E173" s="1">
        <v>5</v>
      </c>
      <c r="F173" s="1" t="s">
        <v>190</v>
      </c>
      <c r="G173" s="2">
        <v>27.5335</v>
      </c>
      <c r="H173" s="6">
        <f>1+COUNTIFS(A:A,A173,O:O,"&lt;"&amp;O173)</f>
        <v>11</v>
      </c>
      <c r="I173" s="2">
        <f>AVERAGEIF(A:A,A173,G:G)</f>
        <v>47.287539393939376</v>
      </c>
      <c r="J173" s="2">
        <f>G173-I173</f>
        <v>-19.754039393939376</v>
      </c>
      <c r="K173" s="2">
        <f>90+J173</f>
        <v>70.245960606060621</v>
      </c>
      <c r="L173" s="2">
        <f>EXP(0.06*K173)</f>
        <v>67.67776125475234</v>
      </c>
      <c r="M173" s="2">
        <f>SUMIF(A:A,A173,L:L)</f>
        <v>4004.6915243748672</v>
      </c>
      <c r="N173" s="3">
        <f>L173/M173</f>
        <v>1.689961906998988E-2</v>
      </c>
      <c r="O173" s="7">
        <f>1/N173</f>
        <v>59.172931405050825</v>
      </c>
      <c r="P173" s="3" t="str">
        <f>IF(O173&gt;21,"",N173)</f>
        <v/>
      </c>
      <c r="Q173" s="3" t="str">
        <f>IF(ISNUMBER(P173),SUMIF(A:A,A173,P:P),"")</f>
        <v/>
      </c>
      <c r="R173" s="3" t="str">
        <f>IFERROR(P173*(1/Q173),"")</f>
        <v/>
      </c>
      <c r="S173" s="8" t="str">
        <f>IFERROR(1/R173,"")</f>
        <v/>
      </c>
    </row>
    <row r="174" spans="1:19" x14ac:dyDescent="0.25">
      <c r="A174" s="1">
        <v>18</v>
      </c>
      <c r="B174" s="5">
        <v>0.66319444444444442</v>
      </c>
      <c r="C174" s="1" t="s">
        <v>46</v>
      </c>
      <c r="D174" s="1">
        <v>6</v>
      </c>
      <c r="E174" s="1">
        <v>2</v>
      </c>
      <c r="F174" s="1" t="s">
        <v>198</v>
      </c>
      <c r="G174" s="2">
        <v>70.905533333333409</v>
      </c>
      <c r="H174" s="6">
        <f>1+COUNTIFS(A:A,A174,O:O,"&lt;"&amp;O174)</f>
        <v>1</v>
      </c>
      <c r="I174" s="2">
        <f>AVERAGEIF(A:A,A174,G:G)</f>
        <v>51.277207407407417</v>
      </c>
      <c r="J174" s="2">
        <f>G174-I174</f>
        <v>19.628325925925992</v>
      </c>
      <c r="K174" s="2">
        <f>90+J174</f>
        <v>109.62832592592599</v>
      </c>
      <c r="L174" s="2">
        <f>EXP(0.06*K174)</f>
        <v>718.88367365419538</v>
      </c>
      <c r="M174" s="2">
        <f>SUMIF(A:A,A174,L:L)</f>
        <v>2404.8094764332059</v>
      </c>
      <c r="N174" s="3">
        <f>L174/M174</f>
        <v>0.29893581204629893</v>
      </c>
      <c r="O174" s="7">
        <f>1/N174</f>
        <v>3.3451997375447302</v>
      </c>
      <c r="P174" s="3">
        <f>IF(O174&gt;21,"",N174)</f>
        <v>0.29893581204629893</v>
      </c>
      <c r="Q174" s="3">
        <f>IF(ISNUMBER(P174),SUMIF(A:A,A174,P:P),"")</f>
        <v>0.9716353152997399</v>
      </c>
      <c r="R174" s="3">
        <f>IFERROR(P174*(1/Q174),"")</f>
        <v>0.30766256365854733</v>
      </c>
      <c r="S174" s="8">
        <f>IFERROR(1/R174,"")</f>
        <v>3.2503142017298812</v>
      </c>
    </row>
    <row r="175" spans="1:19" x14ac:dyDescent="0.25">
      <c r="A175" s="1">
        <v>18</v>
      </c>
      <c r="B175" s="5">
        <v>0.66319444444444442</v>
      </c>
      <c r="C175" s="1" t="s">
        <v>46</v>
      </c>
      <c r="D175" s="1">
        <v>6</v>
      </c>
      <c r="E175" s="1">
        <v>1</v>
      </c>
      <c r="F175" s="1" t="s">
        <v>197</v>
      </c>
      <c r="G175" s="2">
        <v>59.345766666666698</v>
      </c>
      <c r="H175" s="6">
        <f>1+COUNTIFS(A:A,A175,O:O,"&lt;"&amp;O175)</f>
        <v>2</v>
      </c>
      <c r="I175" s="2">
        <f>AVERAGEIF(A:A,A175,G:G)</f>
        <v>51.277207407407417</v>
      </c>
      <c r="J175" s="2">
        <f>G175-I175</f>
        <v>8.0685592592592812</v>
      </c>
      <c r="K175" s="2">
        <f>90+J175</f>
        <v>98.068559259259274</v>
      </c>
      <c r="L175" s="2">
        <f>EXP(0.06*K175)</f>
        <v>359.284141363976</v>
      </c>
      <c r="M175" s="2">
        <f>SUMIF(A:A,A175,L:L)</f>
        <v>2404.8094764332059</v>
      </c>
      <c r="N175" s="3">
        <f>L175/M175</f>
        <v>0.14940233098917399</v>
      </c>
      <c r="O175" s="7">
        <f>1/N175</f>
        <v>6.6933359966951391</v>
      </c>
      <c r="P175" s="3">
        <f>IF(O175&gt;21,"",N175)</f>
        <v>0.14940233098917399</v>
      </c>
      <c r="Q175" s="3">
        <f>IF(ISNUMBER(P175),SUMIF(A:A,A175,P:P),"")</f>
        <v>0.9716353152997399</v>
      </c>
      <c r="R175" s="3">
        <f>IFERROR(P175*(1/Q175),"")</f>
        <v>0.15376379248122002</v>
      </c>
      <c r="S175" s="8">
        <f>IFERROR(1/R175,"")</f>
        <v>6.5034816315559807</v>
      </c>
    </row>
    <row r="176" spans="1:19" x14ac:dyDescent="0.25">
      <c r="A176" s="1">
        <v>18</v>
      </c>
      <c r="B176" s="5">
        <v>0.66319444444444442</v>
      </c>
      <c r="C176" s="1" t="s">
        <v>46</v>
      </c>
      <c r="D176" s="1">
        <v>6</v>
      </c>
      <c r="E176" s="1">
        <v>5</v>
      </c>
      <c r="F176" s="1" t="s">
        <v>201</v>
      </c>
      <c r="G176" s="2">
        <v>54.6432</v>
      </c>
      <c r="H176" s="6">
        <f>1+COUNTIFS(A:A,A176,O:O,"&lt;"&amp;O176)</f>
        <v>3</v>
      </c>
      <c r="I176" s="2">
        <f>AVERAGEIF(A:A,A176,G:G)</f>
        <v>51.277207407407417</v>
      </c>
      <c r="J176" s="2">
        <f>G176-I176</f>
        <v>3.3659925925925833</v>
      </c>
      <c r="K176" s="2">
        <f>90+J176</f>
        <v>93.36599259259259</v>
      </c>
      <c r="L176" s="2">
        <f>EXP(0.06*K176)</f>
        <v>270.95684253399168</v>
      </c>
      <c r="M176" s="2">
        <f>SUMIF(A:A,A176,L:L)</f>
        <v>2404.8094764332059</v>
      </c>
      <c r="N176" s="3">
        <f>L176/M176</f>
        <v>0.11267289371126094</v>
      </c>
      <c r="O176" s="7">
        <f>1/N176</f>
        <v>8.8752491132661522</v>
      </c>
      <c r="P176" s="3">
        <f>IF(O176&gt;21,"",N176)</f>
        <v>0.11267289371126094</v>
      </c>
      <c r="Q176" s="3">
        <f>IF(ISNUMBER(P176),SUMIF(A:A,A176,P:P),"")</f>
        <v>0.9716353152997399</v>
      </c>
      <c r="R176" s="3">
        <f>IFERROR(P176*(1/Q176),"")</f>
        <v>0.1159621227605364</v>
      </c>
      <c r="S176" s="8">
        <f>IFERROR(1/R176,"")</f>
        <v>8.6235054705320948</v>
      </c>
    </row>
    <row r="177" spans="1:19" x14ac:dyDescent="0.25">
      <c r="A177" s="1">
        <v>18</v>
      </c>
      <c r="B177" s="5">
        <v>0.66319444444444442</v>
      </c>
      <c r="C177" s="1" t="s">
        <v>46</v>
      </c>
      <c r="D177" s="1">
        <v>6</v>
      </c>
      <c r="E177" s="1">
        <v>4</v>
      </c>
      <c r="F177" s="1" t="s">
        <v>200</v>
      </c>
      <c r="G177" s="2">
        <v>53.233499999999999</v>
      </c>
      <c r="H177" s="6">
        <f>1+COUNTIFS(A:A,A177,O:O,"&lt;"&amp;O177)</f>
        <v>4</v>
      </c>
      <c r="I177" s="2">
        <f>AVERAGEIF(A:A,A177,G:G)</f>
        <v>51.277207407407417</v>
      </c>
      <c r="J177" s="2">
        <f>G177-I177</f>
        <v>1.9562925925925825</v>
      </c>
      <c r="K177" s="2">
        <f>90+J177</f>
        <v>91.956292592592575</v>
      </c>
      <c r="L177" s="2">
        <f>EXP(0.06*K177)</f>
        <v>248.98124082029651</v>
      </c>
      <c r="M177" s="2">
        <f>SUMIF(A:A,A177,L:L)</f>
        <v>2404.8094764332059</v>
      </c>
      <c r="N177" s="3">
        <f>L177/M177</f>
        <v>0.10353470545599458</v>
      </c>
      <c r="O177" s="7">
        <f>1/N177</f>
        <v>9.6585970433366484</v>
      </c>
      <c r="P177" s="3">
        <f>IF(O177&gt;21,"",N177)</f>
        <v>0.10353470545599458</v>
      </c>
      <c r="Q177" s="3">
        <f>IF(ISNUMBER(P177),SUMIF(A:A,A177,P:P),"")</f>
        <v>0.9716353152997399</v>
      </c>
      <c r="R177" s="3">
        <f>IFERROR(P177*(1/Q177),"")</f>
        <v>0.1065571658684052</v>
      </c>
      <c r="S177" s="8">
        <f>IFERROR(1/R177,"")</f>
        <v>9.3846339835555401</v>
      </c>
    </row>
    <row r="178" spans="1:19" x14ac:dyDescent="0.25">
      <c r="A178" s="1">
        <v>18</v>
      </c>
      <c r="B178" s="5">
        <v>0.66319444444444442</v>
      </c>
      <c r="C178" s="1" t="s">
        <v>46</v>
      </c>
      <c r="D178" s="1">
        <v>6</v>
      </c>
      <c r="E178" s="1">
        <v>6</v>
      </c>
      <c r="F178" s="1" t="s">
        <v>202</v>
      </c>
      <c r="G178" s="2">
        <v>51.594933333333302</v>
      </c>
      <c r="H178" s="6">
        <f>1+COUNTIFS(A:A,A178,O:O,"&lt;"&amp;O178)</f>
        <v>5</v>
      </c>
      <c r="I178" s="2">
        <f>AVERAGEIF(A:A,A178,G:G)</f>
        <v>51.277207407407417</v>
      </c>
      <c r="J178" s="2">
        <f>G178-I178</f>
        <v>0.31772592592588467</v>
      </c>
      <c r="K178" s="2">
        <f>90+J178</f>
        <v>90.317725925925885</v>
      </c>
      <c r="L178" s="2">
        <f>EXP(0.06*K178)</f>
        <v>225.66769826162772</v>
      </c>
      <c r="M178" s="2">
        <f>SUMIF(A:A,A178,L:L)</f>
        <v>2404.8094764332059</v>
      </c>
      <c r="N178" s="3">
        <f>L178/M178</f>
        <v>9.384015676632157E-2</v>
      </c>
      <c r="O178" s="7">
        <f>1/N178</f>
        <v>10.65641868534145</v>
      </c>
      <c r="P178" s="3">
        <f>IF(O178&gt;21,"",N178)</f>
        <v>9.384015676632157E-2</v>
      </c>
      <c r="Q178" s="3">
        <f>IF(ISNUMBER(P178),SUMIF(A:A,A178,P:P),"")</f>
        <v>0.9716353152997399</v>
      </c>
      <c r="R178" s="3">
        <f>IFERROR(P178*(1/Q178),"")</f>
        <v>9.6579606863479231E-2</v>
      </c>
      <c r="S178" s="8">
        <f>IFERROR(1/R178,"")</f>
        <v>10.354152729297779</v>
      </c>
    </row>
    <row r="179" spans="1:19" x14ac:dyDescent="0.25">
      <c r="A179" s="1">
        <v>18</v>
      </c>
      <c r="B179" s="5">
        <v>0.66319444444444442</v>
      </c>
      <c r="C179" s="1" t="s">
        <v>46</v>
      </c>
      <c r="D179" s="1">
        <v>6</v>
      </c>
      <c r="E179" s="1">
        <v>3</v>
      </c>
      <c r="F179" s="1" t="s">
        <v>199</v>
      </c>
      <c r="G179" s="2">
        <v>50.3429</v>
      </c>
      <c r="H179" s="6">
        <f>1+COUNTIFS(A:A,A179,O:O,"&lt;"&amp;O179)</f>
        <v>6</v>
      </c>
      <c r="I179" s="2">
        <f>AVERAGEIF(A:A,A179,G:G)</f>
        <v>51.277207407407417</v>
      </c>
      <c r="J179" s="2">
        <f>G179-I179</f>
        <v>-0.93430740740741669</v>
      </c>
      <c r="K179" s="2">
        <f>90+J179</f>
        <v>89.065692592592583</v>
      </c>
      <c r="L179" s="2">
        <f>EXP(0.06*K179)</f>
        <v>209.33619656305868</v>
      </c>
      <c r="M179" s="2">
        <f>SUMIF(A:A,A179,L:L)</f>
        <v>2404.8094764332059</v>
      </c>
      <c r="N179" s="3">
        <f>L179/M179</f>
        <v>8.7048973573384467E-2</v>
      </c>
      <c r="O179" s="7">
        <f>1/N179</f>
        <v>11.487786230551874</v>
      </c>
      <c r="P179" s="3">
        <f>IF(O179&gt;21,"",N179)</f>
        <v>8.7048973573384467E-2</v>
      </c>
      <c r="Q179" s="3">
        <f>IF(ISNUMBER(P179),SUMIF(A:A,A179,P:P),"")</f>
        <v>0.9716353152997399</v>
      </c>
      <c r="R179" s="3">
        <f>IFERROR(P179*(1/Q179),"")</f>
        <v>8.9590170512205719E-2</v>
      </c>
      <c r="S179" s="8">
        <f>IFERROR(1/R179,"")</f>
        <v>11.16193879621828</v>
      </c>
    </row>
    <row r="180" spans="1:19" x14ac:dyDescent="0.25">
      <c r="A180" s="1">
        <v>18</v>
      </c>
      <c r="B180" s="5">
        <v>0.66319444444444442</v>
      </c>
      <c r="C180" s="1" t="s">
        <v>46</v>
      </c>
      <c r="D180" s="1">
        <v>6</v>
      </c>
      <c r="E180" s="1">
        <v>8</v>
      </c>
      <c r="F180" s="1" t="s">
        <v>204</v>
      </c>
      <c r="G180" s="2">
        <v>46.649833333333305</v>
      </c>
      <c r="H180" s="6">
        <f>1+COUNTIFS(A:A,A180,O:O,"&lt;"&amp;O180)</f>
        <v>7</v>
      </c>
      <c r="I180" s="2">
        <f>AVERAGEIF(A:A,A180,G:G)</f>
        <v>51.277207407407417</v>
      </c>
      <c r="J180" s="2">
        <f>G180-I180</f>
        <v>-4.6273740740741118</v>
      </c>
      <c r="K180" s="2">
        <f>90+J180</f>
        <v>85.372625925925888</v>
      </c>
      <c r="L180" s="2">
        <f>EXP(0.06*K180)</f>
        <v>167.73033744775361</v>
      </c>
      <c r="M180" s="2">
        <f>SUMIF(A:A,A180,L:L)</f>
        <v>2404.8094764332059</v>
      </c>
      <c r="N180" s="3">
        <f>L180/M180</f>
        <v>6.9747869463875331E-2</v>
      </c>
      <c r="O180" s="7">
        <f>1/N180</f>
        <v>14.337355501847009</v>
      </c>
      <c r="P180" s="3">
        <f>IF(O180&gt;21,"",N180)</f>
        <v>6.9747869463875331E-2</v>
      </c>
      <c r="Q180" s="3">
        <f>IF(ISNUMBER(P180),SUMIF(A:A,A180,P:P),"")</f>
        <v>0.9716353152997399</v>
      </c>
      <c r="R180" s="3">
        <f>IFERROR(P180*(1/Q180),"")</f>
        <v>7.1783999990118516E-2</v>
      </c>
      <c r="S180" s="8">
        <f>IFERROR(1/R180,"")</f>
        <v>13.930680933601579</v>
      </c>
    </row>
    <row r="181" spans="1:19" x14ac:dyDescent="0.25">
      <c r="A181" s="1">
        <v>18</v>
      </c>
      <c r="B181" s="5">
        <v>0.66319444444444442</v>
      </c>
      <c r="C181" s="1" t="s">
        <v>46</v>
      </c>
      <c r="D181" s="1">
        <v>6</v>
      </c>
      <c r="E181" s="1">
        <v>9</v>
      </c>
      <c r="F181" s="1" t="s">
        <v>205</v>
      </c>
      <c r="G181" s="2">
        <v>43.125066666666697</v>
      </c>
      <c r="H181" s="6">
        <f>1+COUNTIFS(A:A,A181,O:O,"&lt;"&amp;O181)</f>
        <v>8</v>
      </c>
      <c r="I181" s="2">
        <f>AVERAGEIF(A:A,A181,G:G)</f>
        <v>51.277207407407417</v>
      </c>
      <c r="J181" s="2">
        <f>G181-I181</f>
        <v>-8.1521407407407196</v>
      </c>
      <c r="K181" s="2">
        <f>90+J181</f>
        <v>81.84785925925928</v>
      </c>
      <c r="L181" s="2">
        <f>EXP(0.06*K181)</f>
        <v>135.75768322508091</v>
      </c>
      <c r="M181" s="2">
        <f>SUMIF(A:A,A181,L:L)</f>
        <v>2404.8094764332059</v>
      </c>
      <c r="N181" s="3">
        <f>L181/M181</f>
        <v>5.645257329343014E-2</v>
      </c>
      <c r="O181" s="7">
        <f>1/N181</f>
        <v>17.713984352886502</v>
      </c>
      <c r="P181" s="3">
        <f>IF(O181&gt;21,"",N181)</f>
        <v>5.645257329343014E-2</v>
      </c>
      <c r="Q181" s="3">
        <f>IF(ISNUMBER(P181),SUMIF(A:A,A181,P:P),"")</f>
        <v>0.9716353152997399</v>
      </c>
      <c r="R181" s="3">
        <f>IFERROR(P181*(1/Q181),"")</f>
        <v>5.8100577865487606E-2</v>
      </c>
      <c r="S181" s="8">
        <f>IFERROR(1/R181,"")</f>
        <v>17.211532771931537</v>
      </c>
    </row>
    <row r="182" spans="1:19" x14ac:dyDescent="0.25">
      <c r="A182" s="1">
        <v>18</v>
      </c>
      <c r="B182" s="5">
        <v>0.66319444444444442</v>
      </c>
      <c r="C182" s="1" t="s">
        <v>46</v>
      </c>
      <c r="D182" s="1">
        <v>6</v>
      </c>
      <c r="E182" s="1">
        <v>7</v>
      </c>
      <c r="F182" s="1" t="s">
        <v>203</v>
      </c>
      <c r="G182" s="2">
        <v>31.654133333333302</v>
      </c>
      <c r="H182" s="6">
        <f>1+COUNTIFS(A:A,A182,O:O,"&lt;"&amp;O182)</f>
        <v>9</v>
      </c>
      <c r="I182" s="2">
        <f>AVERAGEIF(A:A,A182,G:G)</f>
        <v>51.277207407407417</v>
      </c>
      <c r="J182" s="2">
        <f>G182-I182</f>
        <v>-19.623074074074115</v>
      </c>
      <c r="K182" s="2">
        <f>90+J182</f>
        <v>70.376925925925889</v>
      </c>
      <c r="L182" s="2">
        <f>EXP(0.06*K182)</f>
        <v>68.211662563225048</v>
      </c>
      <c r="M182" s="2">
        <f>SUMIF(A:A,A182,L:L)</f>
        <v>2404.8094764332059</v>
      </c>
      <c r="N182" s="3">
        <f>L182/M182</f>
        <v>2.8364684700259931E-2</v>
      </c>
      <c r="O182" s="7">
        <f>1/N182</f>
        <v>35.255107206985315</v>
      </c>
      <c r="P182" s="3" t="str">
        <f>IF(O182&gt;21,"",N182)</f>
        <v/>
      </c>
      <c r="Q182" s="3" t="str">
        <f>IF(ISNUMBER(P182),SUMIF(A:A,A182,P:P),"")</f>
        <v/>
      </c>
      <c r="R182" s="3" t="str">
        <f>IFERROR(P182*(1/Q182),"")</f>
        <v/>
      </c>
      <c r="S182" s="8" t="str">
        <f>IFERROR(1/R182,"")</f>
        <v/>
      </c>
    </row>
    <row r="183" spans="1:19" x14ac:dyDescent="0.25">
      <c r="A183" s="1">
        <v>19</v>
      </c>
      <c r="B183" s="5">
        <v>0.66875000000000007</v>
      </c>
      <c r="C183" s="1" t="s">
        <v>34</v>
      </c>
      <c r="D183" s="1">
        <v>7</v>
      </c>
      <c r="E183" s="1">
        <v>8</v>
      </c>
      <c r="F183" s="1" t="s">
        <v>212</v>
      </c>
      <c r="G183" s="2">
        <v>66.867400000000004</v>
      </c>
      <c r="H183" s="6">
        <f>1+COUNTIFS(A:A,A183,O:O,"&lt;"&amp;O183)</f>
        <v>1</v>
      </c>
      <c r="I183" s="2">
        <f>AVERAGEIF(A:A,A183,G:G)</f>
        <v>50.401225641025654</v>
      </c>
      <c r="J183" s="2">
        <f>G183-I183</f>
        <v>16.466174358974349</v>
      </c>
      <c r="K183" s="2">
        <f>90+J183</f>
        <v>106.46617435897434</v>
      </c>
      <c r="L183" s="2">
        <f>EXP(0.06*K183)</f>
        <v>594.64849218668121</v>
      </c>
      <c r="M183" s="2">
        <f>SUMIF(A:A,A183,L:L)</f>
        <v>3552.311175541106</v>
      </c>
      <c r="N183" s="3">
        <f>L183/M183</f>
        <v>0.16739763573671199</v>
      </c>
      <c r="O183" s="7">
        <f>1/N183</f>
        <v>5.9738000217209155</v>
      </c>
      <c r="P183" s="3">
        <f>IF(O183&gt;21,"",N183)</f>
        <v>0.16739763573671199</v>
      </c>
      <c r="Q183" s="3">
        <f>IF(ISNUMBER(P183),SUMIF(A:A,A183,P:P),"")</f>
        <v>0.93641261193089542</v>
      </c>
      <c r="R183" s="3">
        <f>IFERROR(P183*(1/Q183),"")</f>
        <v>0.17876482397170604</v>
      </c>
      <c r="S183" s="8">
        <f>IFERROR(1/R183,"")</f>
        <v>5.593941681492522</v>
      </c>
    </row>
    <row r="184" spans="1:19" x14ac:dyDescent="0.25">
      <c r="A184" s="1">
        <v>19</v>
      </c>
      <c r="B184" s="5">
        <v>0.66875000000000007</v>
      </c>
      <c r="C184" s="1" t="s">
        <v>34</v>
      </c>
      <c r="D184" s="1">
        <v>7</v>
      </c>
      <c r="E184" s="1">
        <v>1</v>
      </c>
      <c r="F184" s="1" t="s">
        <v>154</v>
      </c>
      <c r="G184" s="2">
        <v>63.845466666666695</v>
      </c>
      <c r="H184" s="6">
        <f>1+COUNTIFS(A:A,A184,O:O,"&lt;"&amp;O184)</f>
        <v>2</v>
      </c>
      <c r="I184" s="2">
        <f>AVERAGEIF(A:A,A184,G:G)</f>
        <v>50.401225641025654</v>
      </c>
      <c r="J184" s="2">
        <f>G184-I184</f>
        <v>13.444241025641041</v>
      </c>
      <c r="K184" s="2">
        <f>90+J184</f>
        <v>103.44424102564105</v>
      </c>
      <c r="L184" s="2">
        <f>EXP(0.06*K184)</f>
        <v>496.03895479714743</v>
      </c>
      <c r="M184" s="2">
        <f>SUMIF(A:A,A184,L:L)</f>
        <v>3552.311175541106</v>
      </c>
      <c r="N184" s="3">
        <f>L184/M184</f>
        <v>0.13963837352215866</v>
      </c>
      <c r="O184" s="7">
        <f>1/N184</f>
        <v>7.161355254838413</v>
      </c>
      <c r="P184" s="3">
        <f>IF(O184&gt;21,"",N184)</f>
        <v>0.13963837352215866</v>
      </c>
      <c r="Q184" s="3">
        <f>IF(ISNUMBER(P184),SUMIF(A:A,A184,P:P),"")</f>
        <v>0.93641261193089542</v>
      </c>
      <c r="R184" s="3">
        <f>IFERROR(P184*(1/Q184),"")</f>
        <v>0.14912056046983654</v>
      </c>
      <c r="S184" s="8">
        <f>IFERROR(1/R184,"")</f>
        <v>6.7059833791482806</v>
      </c>
    </row>
    <row r="185" spans="1:19" x14ac:dyDescent="0.25">
      <c r="A185" s="1">
        <v>19</v>
      </c>
      <c r="B185" s="5">
        <v>0.66875000000000007</v>
      </c>
      <c r="C185" s="1" t="s">
        <v>34</v>
      </c>
      <c r="D185" s="1">
        <v>7</v>
      </c>
      <c r="E185" s="1">
        <v>3</v>
      </c>
      <c r="F185" s="1" t="s">
        <v>207</v>
      </c>
      <c r="G185" s="2">
        <v>63.383400000000002</v>
      </c>
      <c r="H185" s="6">
        <f>1+COUNTIFS(A:A,A185,O:O,"&lt;"&amp;O185)</f>
        <v>3</v>
      </c>
      <c r="I185" s="2">
        <f>AVERAGEIF(A:A,A185,G:G)</f>
        <v>50.401225641025654</v>
      </c>
      <c r="J185" s="2">
        <f>G185-I185</f>
        <v>12.982174358974348</v>
      </c>
      <c r="K185" s="2">
        <f>90+J185</f>
        <v>102.98217435897435</v>
      </c>
      <c r="L185" s="2">
        <f>EXP(0.06*K185)</f>
        <v>482.47565403066505</v>
      </c>
      <c r="M185" s="2">
        <f>SUMIF(A:A,A185,L:L)</f>
        <v>3552.311175541106</v>
      </c>
      <c r="N185" s="3">
        <f>L185/M185</f>
        <v>0.13582021117763476</v>
      </c>
      <c r="O185" s="7">
        <f>1/N185</f>
        <v>7.3626744600782059</v>
      </c>
      <c r="P185" s="3">
        <f>IF(O185&gt;21,"",N185)</f>
        <v>0.13582021117763476</v>
      </c>
      <c r="Q185" s="3">
        <f>IF(ISNUMBER(P185),SUMIF(A:A,A185,P:P),"")</f>
        <v>0.93641261193089542</v>
      </c>
      <c r="R185" s="3">
        <f>IFERROR(P185*(1/Q185),"")</f>
        <v>0.14504312463025426</v>
      </c>
      <c r="S185" s="8">
        <f>IFERROR(1/R185,"")</f>
        <v>6.8945012219587278</v>
      </c>
    </row>
    <row r="186" spans="1:19" x14ac:dyDescent="0.25">
      <c r="A186" s="1">
        <v>19</v>
      </c>
      <c r="B186" s="5">
        <v>0.66875000000000007</v>
      </c>
      <c r="C186" s="1" t="s">
        <v>34</v>
      </c>
      <c r="D186" s="1">
        <v>7</v>
      </c>
      <c r="E186" s="1">
        <v>6</v>
      </c>
      <c r="F186" s="1" t="s">
        <v>210</v>
      </c>
      <c r="G186" s="2">
        <v>56.059033333333296</v>
      </c>
      <c r="H186" s="6">
        <f>1+COUNTIFS(A:A,A186,O:O,"&lt;"&amp;O186)</f>
        <v>4</v>
      </c>
      <c r="I186" s="2">
        <f>AVERAGEIF(A:A,A186,G:G)</f>
        <v>50.401225641025654</v>
      </c>
      <c r="J186" s="2">
        <f>G186-I186</f>
        <v>5.6578076923076424</v>
      </c>
      <c r="K186" s="2">
        <f>90+J186</f>
        <v>95.657807692307642</v>
      </c>
      <c r="L186" s="2">
        <f>EXP(0.06*K186)</f>
        <v>310.89911221815657</v>
      </c>
      <c r="M186" s="2">
        <f>SUMIF(A:A,A186,L:L)</f>
        <v>3552.311175541106</v>
      </c>
      <c r="N186" s="3">
        <f>L186/M186</f>
        <v>8.7520235940703836E-2</v>
      </c>
      <c r="O186" s="7">
        <f>1/N186</f>
        <v>11.425928978042446</v>
      </c>
      <c r="P186" s="3">
        <f>IF(O186&gt;21,"",N186)</f>
        <v>8.7520235940703836E-2</v>
      </c>
      <c r="Q186" s="3">
        <f>IF(ISNUMBER(P186),SUMIF(A:A,A186,P:P),"")</f>
        <v>0.93641261193089542</v>
      </c>
      <c r="R186" s="3">
        <f>IFERROR(P186*(1/Q186),"")</f>
        <v>9.3463324634464218E-2</v>
      </c>
      <c r="S186" s="8">
        <f>IFERROR(1/R186,"")</f>
        <v>10.699383998065633</v>
      </c>
    </row>
    <row r="187" spans="1:19" x14ac:dyDescent="0.25">
      <c r="A187" s="1">
        <v>19</v>
      </c>
      <c r="B187" s="5">
        <v>0.66875000000000007</v>
      </c>
      <c r="C187" s="1" t="s">
        <v>34</v>
      </c>
      <c r="D187" s="1">
        <v>7</v>
      </c>
      <c r="E187" s="1">
        <v>7</v>
      </c>
      <c r="F187" s="1" t="s">
        <v>211</v>
      </c>
      <c r="G187" s="2">
        <v>54.348233333333397</v>
      </c>
      <c r="H187" s="6">
        <f>1+COUNTIFS(A:A,A187,O:O,"&lt;"&amp;O187)</f>
        <v>5</v>
      </c>
      <c r="I187" s="2">
        <f>AVERAGEIF(A:A,A187,G:G)</f>
        <v>50.401225641025654</v>
      </c>
      <c r="J187" s="2">
        <f>G187-I187</f>
        <v>3.9470076923077428</v>
      </c>
      <c r="K187" s="2">
        <f>90+J187</f>
        <v>93.94700769230775</v>
      </c>
      <c r="L187" s="2">
        <f>EXP(0.06*K187)</f>
        <v>280.56921814846095</v>
      </c>
      <c r="M187" s="2">
        <f>SUMIF(A:A,A187,L:L)</f>
        <v>3552.311175541106</v>
      </c>
      <c r="N187" s="3">
        <f>L187/M187</f>
        <v>7.8982162396210476E-2</v>
      </c>
      <c r="O187" s="7">
        <f>1/N187</f>
        <v>12.661086625908579</v>
      </c>
      <c r="P187" s="3">
        <f>IF(O187&gt;21,"",N187)</f>
        <v>7.8982162396210476E-2</v>
      </c>
      <c r="Q187" s="3">
        <f>IF(ISNUMBER(P187),SUMIF(A:A,A187,P:P),"")</f>
        <v>0.93641261193089542</v>
      </c>
      <c r="R187" s="3">
        <f>IFERROR(P187*(1/Q187),"")</f>
        <v>8.4345470564891473E-2</v>
      </c>
      <c r="S187" s="8">
        <f>IFERROR(1/R187,"")</f>
        <v>11.85600119725038</v>
      </c>
    </row>
    <row r="188" spans="1:19" x14ac:dyDescent="0.25">
      <c r="A188" s="1">
        <v>19</v>
      </c>
      <c r="B188" s="5">
        <v>0.66875000000000007</v>
      </c>
      <c r="C188" s="1" t="s">
        <v>34</v>
      </c>
      <c r="D188" s="1">
        <v>7</v>
      </c>
      <c r="E188" s="1">
        <v>2</v>
      </c>
      <c r="F188" s="1" t="s">
        <v>206</v>
      </c>
      <c r="G188" s="2">
        <v>52.862466666666698</v>
      </c>
      <c r="H188" s="6">
        <f>1+COUNTIFS(A:A,A188,O:O,"&lt;"&amp;O188)</f>
        <v>6</v>
      </c>
      <c r="I188" s="2">
        <f>AVERAGEIF(A:A,A188,G:G)</f>
        <v>50.401225641025654</v>
      </c>
      <c r="J188" s="2">
        <f>G188-I188</f>
        <v>2.4612410256410442</v>
      </c>
      <c r="K188" s="2">
        <f>90+J188</f>
        <v>92.461241025641044</v>
      </c>
      <c r="L188" s="2">
        <f>EXP(0.06*K188)</f>
        <v>256.64003512383306</v>
      </c>
      <c r="M188" s="2">
        <f>SUMIF(A:A,A188,L:L)</f>
        <v>3552.311175541106</v>
      </c>
      <c r="N188" s="3">
        <f>L188/M188</f>
        <v>7.2245932983261346E-2</v>
      </c>
      <c r="O188" s="7">
        <f>1/N188</f>
        <v>13.841609606338531</v>
      </c>
      <c r="P188" s="3">
        <f>IF(O188&gt;21,"",N188)</f>
        <v>7.2245932983261346E-2</v>
      </c>
      <c r="Q188" s="3">
        <f>IF(ISNUMBER(P188),SUMIF(A:A,A188,P:P),"")</f>
        <v>0.93641261193089542</v>
      </c>
      <c r="R188" s="3">
        <f>IFERROR(P188*(1/Q188),"")</f>
        <v>7.7151815409971111E-2</v>
      </c>
      <c r="S188" s="8">
        <f>IFERROR(1/R188,"")</f>
        <v>12.961457804799236</v>
      </c>
    </row>
    <row r="189" spans="1:19" x14ac:dyDescent="0.25">
      <c r="A189" s="1">
        <v>19</v>
      </c>
      <c r="B189" s="5">
        <v>0.66875000000000007</v>
      </c>
      <c r="C189" s="1" t="s">
        <v>34</v>
      </c>
      <c r="D189" s="1">
        <v>7</v>
      </c>
      <c r="E189" s="1">
        <v>12</v>
      </c>
      <c r="F189" s="1" t="s">
        <v>214</v>
      </c>
      <c r="G189" s="2">
        <v>52.447699999999998</v>
      </c>
      <c r="H189" s="6">
        <f>1+COUNTIFS(A:A,A189,O:O,"&lt;"&amp;O189)</f>
        <v>7</v>
      </c>
      <c r="I189" s="2">
        <f>AVERAGEIF(A:A,A189,G:G)</f>
        <v>50.401225641025654</v>
      </c>
      <c r="J189" s="2">
        <f>G189-I189</f>
        <v>2.0464743589743435</v>
      </c>
      <c r="K189" s="2">
        <f>90+J189</f>
        <v>92.046474358974336</v>
      </c>
      <c r="L189" s="2">
        <f>EXP(0.06*K189)</f>
        <v>250.33210631309674</v>
      </c>
      <c r="M189" s="2">
        <f>SUMIF(A:A,A189,L:L)</f>
        <v>3552.311175541106</v>
      </c>
      <c r="N189" s="3">
        <f>L189/M189</f>
        <v>7.0470207688087719E-2</v>
      </c>
      <c r="O189" s="7">
        <f>1/N189</f>
        <v>14.190393824666419</v>
      </c>
      <c r="P189" s="3">
        <f>IF(O189&gt;21,"",N189)</f>
        <v>7.0470207688087719E-2</v>
      </c>
      <c r="Q189" s="3">
        <f>IF(ISNUMBER(P189),SUMIF(A:A,A189,P:P),"")</f>
        <v>0.93641261193089542</v>
      </c>
      <c r="R189" s="3">
        <f>IFERROR(P189*(1/Q189),"")</f>
        <v>7.5255508939352289E-2</v>
      </c>
      <c r="S189" s="8">
        <f>IFERROR(1/R189,"")</f>
        <v>13.28806374568393</v>
      </c>
    </row>
    <row r="190" spans="1:19" x14ac:dyDescent="0.25">
      <c r="A190" s="1">
        <v>19</v>
      </c>
      <c r="B190" s="5">
        <v>0.66875000000000007</v>
      </c>
      <c r="C190" s="1" t="s">
        <v>34</v>
      </c>
      <c r="D190" s="1">
        <v>7</v>
      </c>
      <c r="E190" s="1">
        <v>4</v>
      </c>
      <c r="F190" s="1" t="s">
        <v>208</v>
      </c>
      <c r="G190" s="2">
        <v>51.485033333333298</v>
      </c>
      <c r="H190" s="6">
        <f>1+COUNTIFS(A:A,A190,O:O,"&lt;"&amp;O190)</f>
        <v>8</v>
      </c>
      <c r="I190" s="2">
        <f>AVERAGEIF(A:A,A190,G:G)</f>
        <v>50.401225641025654</v>
      </c>
      <c r="J190" s="2">
        <f>G190-I190</f>
        <v>1.0838076923076443</v>
      </c>
      <c r="K190" s="2">
        <f>90+J190</f>
        <v>91.083807692307644</v>
      </c>
      <c r="L190" s="2">
        <f>EXP(0.06*K190)</f>
        <v>236.28257997889736</v>
      </c>
      <c r="M190" s="2">
        <f>SUMIF(A:A,A190,L:L)</f>
        <v>3552.311175541106</v>
      </c>
      <c r="N190" s="3">
        <f>L190/M190</f>
        <v>6.6515169505921901E-2</v>
      </c>
      <c r="O190" s="7">
        <f>1/N190</f>
        <v>15.034164498535468</v>
      </c>
      <c r="P190" s="3">
        <f>IF(O190&gt;21,"",N190)</f>
        <v>6.6515169505921901E-2</v>
      </c>
      <c r="Q190" s="3">
        <f>IF(ISNUMBER(P190),SUMIF(A:A,A190,P:P),"")</f>
        <v>0.93641261193089542</v>
      </c>
      <c r="R190" s="3">
        <f>IFERROR(P190*(1/Q190),"")</f>
        <v>7.1031902666033861E-2</v>
      </c>
      <c r="S190" s="8">
        <f>IFERROR(1/R190,"")</f>
        <v>14.078181246272338</v>
      </c>
    </row>
    <row r="191" spans="1:19" x14ac:dyDescent="0.25">
      <c r="A191" s="1">
        <v>19</v>
      </c>
      <c r="B191" s="5">
        <v>0.66875000000000007</v>
      </c>
      <c r="C191" s="1" t="s">
        <v>34</v>
      </c>
      <c r="D191" s="1">
        <v>7</v>
      </c>
      <c r="E191" s="1">
        <v>5</v>
      </c>
      <c r="F191" s="1" t="s">
        <v>209</v>
      </c>
      <c r="G191" s="2">
        <v>50.978866666666597</v>
      </c>
      <c r="H191" s="6">
        <f>1+COUNTIFS(A:A,A191,O:O,"&lt;"&amp;O191)</f>
        <v>9</v>
      </c>
      <c r="I191" s="2">
        <f>AVERAGEIF(A:A,A191,G:G)</f>
        <v>50.401225641025654</v>
      </c>
      <c r="J191" s="2">
        <f>G191-I191</f>
        <v>0.57764102564094344</v>
      </c>
      <c r="K191" s="2">
        <f>90+J191</f>
        <v>90.577641025640943</v>
      </c>
      <c r="L191" s="2">
        <f>EXP(0.06*K191)</f>
        <v>229.21454932091871</v>
      </c>
      <c r="M191" s="2">
        <f>SUMIF(A:A,A191,L:L)</f>
        <v>3552.311175541106</v>
      </c>
      <c r="N191" s="3">
        <f>L191/M191</f>
        <v>6.4525470318912467E-2</v>
      </c>
      <c r="O191" s="7">
        <f>1/N191</f>
        <v>15.497756080778217</v>
      </c>
      <c r="P191" s="3">
        <f>IF(O191&gt;21,"",N191)</f>
        <v>6.4525470318912467E-2</v>
      </c>
      <c r="Q191" s="3">
        <f>IF(ISNUMBER(P191),SUMIF(A:A,A191,P:P),"")</f>
        <v>0.93641261193089542</v>
      </c>
      <c r="R191" s="3">
        <f>IFERROR(P191*(1/Q191),"")</f>
        <v>6.8907092340266624E-2</v>
      </c>
      <c r="S191" s="8">
        <f>IFERROR(1/R191,"")</f>
        <v>14.512294250669447</v>
      </c>
    </row>
    <row r="192" spans="1:19" x14ac:dyDescent="0.25">
      <c r="A192" s="1">
        <v>19</v>
      </c>
      <c r="B192" s="5">
        <v>0.66875000000000007</v>
      </c>
      <c r="C192" s="1" t="s">
        <v>34</v>
      </c>
      <c r="D192" s="1">
        <v>7</v>
      </c>
      <c r="E192" s="1">
        <v>10</v>
      </c>
      <c r="F192" s="1" t="s">
        <v>213</v>
      </c>
      <c r="G192" s="2">
        <v>47.7926</v>
      </c>
      <c r="H192" s="6">
        <f>1+COUNTIFS(A:A,A192,O:O,"&lt;"&amp;O192)</f>
        <v>10</v>
      </c>
      <c r="I192" s="2">
        <f>AVERAGEIF(A:A,A192,G:G)</f>
        <v>50.401225641025654</v>
      </c>
      <c r="J192" s="2">
        <f>G192-I192</f>
        <v>-2.6086256410256539</v>
      </c>
      <c r="K192" s="2">
        <f>90+J192</f>
        <v>87.391374358974346</v>
      </c>
      <c r="L192" s="2">
        <f>EXP(0.06*K192)</f>
        <v>189.32828416189997</v>
      </c>
      <c r="M192" s="2">
        <f>SUMIF(A:A,A192,L:L)</f>
        <v>3552.311175541106</v>
      </c>
      <c r="N192" s="3">
        <f>L192/M192</f>
        <v>5.3297212661292413E-2</v>
      </c>
      <c r="O192" s="7">
        <f>1/N192</f>
        <v>18.762707279929838</v>
      </c>
      <c r="P192" s="3">
        <f>IF(O192&gt;21,"",N192)</f>
        <v>5.3297212661292413E-2</v>
      </c>
      <c r="Q192" s="3">
        <f>IF(ISNUMBER(P192),SUMIF(A:A,A192,P:P),"")</f>
        <v>0.93641261193089542</v>
      </c>
      <c r="R192" s="3">
        <f>IFERROR(P192*(1/Q192),"")</f>
        <v>5.6916376373223811E-2</v>
      </c>
      <c r="S192" s="8">
        <f>IFERROR(1/R192,"")</f>
        <v>17.569635730893928</v>
      </c>
    </row>
    <row r="193" spans="1:19" x14ac:dyDescent="0.25">
      <c r="A193" s="1">
        <v>19</v>
      </c>
      <c r="B193" s="5">
        <v>0.66875000000000007</v>
      </c>
      <c r="C193" s="1" t="s">
        <v>34</v>
      </c>
      <c r="D193" s="1">
        <v>7</v>
      </c>
      <c r="E193" s="1">
        <v>13</v>
      </c>
      <c r="F193" s="1" t="s">
        <v>215</v>
      </c>
      <c r="G193" s="2">
        <v>38.040266666666703</v>
      </c>
      <c r="H193" s="6">
        <f>1+COUNTIFS(A:A,A193,O:O,"&lt;"&amp;O193)</f>
        <v>11</v>
      </c>
      <c r="I193" s="2">
        <f>AVERAGEIF(A:A,A193,G:G)</f>
        <v>50.401225641025654</v>
      </c>
      <c r="J193" s="2">
        <f>G193-I193</f>
        <v>-12.360958974358951</v>
      </c>
      <c r="K193" s="2">
        <f>90+J193</f>
        <v>77.639041025641049</v>
      </c>
      <c r="L193" s="2">
        <f>EXP(0.06*K193)</f>
        <v>105.46113132148331</v>
      </c>
      <c r="M193" s="2">
        <f>SUMIF(A:A,A193,L:L)</f>
        <v>3552.311175541106</v>
      </c>
      <c r="N193" s="3">
        <f>L193/M193</f>
        <v>2.9688032976283092E-2</v>
      </c>
      <c r="O193" s="7">
        <f>1/N193</f>
        <v>33.683605808403371</v>
      </c>
      <c r="P193" s="3" t="str">
        <f>IF(O193&gt;21,"",N193)</f>
        <v/>
      </c>
      <c r="Q193" s="3" t="str">
        <f>IF(ISNUMBER(P193),SUMIF(A:A,A193,P:P),"")</f>
        <v/>
      </c>
      <c r="R193" s="3" t="str">
        <f>IFERROR(P193*(1/Q193),"")</f>
        <v/>
      </c>
      <c r="S193" s="8" t="str">
        <f>IFERROR(1/R193,"")</f>
        <v/>
      </c>
    </row>
    <row r="194" spans="1:19" x14ac:dyDescent="0.25">
      <c r="A194" s="1">
        <v>19</v>
      </c>
      <c r="B194" s="5">
        <v>0.66875000000000007</v>
      </c>
      <c r="C194" s="1" t="s">
        <v>34</v>
      </c>
      <c r="D194" s="1">
        <v>7</v>
      </c>
      <c r="E194" s="1">
        <v>15</v>
      </c>
      <c r="F194" s="1" t="s">
        <v>216</v>
      </c>
      <c r="G194" s="2">
        <v>30.761600000000001</v>
      </c>
      <c r="H194" s="6">
        <f>1+COUNTIFS(A:A,A194,O:O,"&lt;"&amp;O194)</f>
        <v>12</v>
      </c>
      <c r="I194" s="2">
        <f>AVERAGEIF(A:A,A194,G:G)</f>
        <v>50.401225641025654</v>
      </c>
      <c r="J194" s="2">
        <f>G194-I194</f>
        <v>-19.639625641025653</v>
      </c>
      <c r="K194" s="2">
        <f>90+J194</f>
        <v>70.360374358974354</v>
      </c>
      <c r="L194" s="2">
        <f>EXP(0.06*K194)</f>
        <v>68.143955594494969</v>
      </c>
      <c r="M194" s="2">
        <f>SUMIF(A:A,A194,L:L)</f>
        <v>3552.311175541106</v>
      </c>
      <c r="N194" s="3">
        <f>L194/M194</f>
        <v>1.9182991643212376E-2</v>
      </c>
      <c r="O194" s="7">
        <f>1/N194</f>
        <v>52.129512361740282</v>
      </c>
      <c r="P194" s="3" t="str">
        <f>IF(O194&gt;21,"",N194)</f>
        <v/>
      </c>
      <c r="Q194" s="3" t="str">
        <f>IF(ISNUMBER(P194),SUMIF(A:A,A194,P:P),"")</f>
        <v/>
      </c>
      <c r="R194" s="3" t="str">
        <f>IFERROR(P194*(1/Q194),"")</f>
        <v/>
      </c>
      <c r="S194" s="8" t="str">
        <f>IFERROR(1/R194,"")</f>
        <v/>
      </c>
    </row>
    <row r="195" spans="1:19" x14ac:dyDescent="0.25">
      <c r="A195" s="1">
        <v>19</v>
      </c>
      <c r="B195" s="5">
        <v>0.66875000000000007</v>
      </c>
      <c r="C195" s="1" t="s">
        <v>34</v>
      </c>
      <c r="D195" s="1">
        <v>7</v>
      </c>
      <c r="E195" s="1">
        <v>16</v>
      </c>
      <c r="F195" s="1" t="s">
        <v>217</v>
      </c>
      <c r="G195" s="2">
        <v>26.343866666666699</v>
      </c>
      <c r="H195" s="6">
        <f>1+COUNTIFS(A:A,A195,O:O,"&lt;"&amp;O195)</f>
        <v>13</v>
      </c>
      <c r="I195" s="2">
        <f>AVERAGEIF(A:A,A195,G:G)</f>
        <v>50.401225641025654</v>
      </c>
      <c r="J195" s="2">
        <f>G195-I195</f>
        <v>-24.057358974358955</v>
      </c>
      <c r="K195" s="2">
        <f>90+J195</f>
        <v>65.942641025641052</v>
      </c>
      <c r="L195" s="2">
        <f>EXP(0.06*K195)</f>
        <v>52.277102345371254</v>
      </c>
      <c r="M195" s="2">
        <f>SUMIF(A:A,A195,L:L)</f>
        <v>3552.311175541106</v>
      </c>
      <c r="N195" s="3">
        <f>L195/M195</f>
        <v>1.4716363449609153E-2</v>
      </c>
      <c r="O195" s="7">
        <f>1/N195</f>
        <v>67.951569925826931</v>
      </c>
      <c r="P195" s="3" t="str">
        <f>IF(O195&gt;21,"",N195)</f>
        <v/>
      </c>
      <c r="Q195" s="3" t="str">
        <f>IF(ISNUMBER(P195),SUMIF(A:A,A195,P:P),"")</f>
        <v/>
      </c>
      <c r="R195" s="3" t="str">
        <f>IFERROR(P195*(1/Q195),"")</f>
        <v/>
      </c>
      <c r="S195" s="8" t="str">
        <f>IFERROR(1/R195,"")</f>
        <v/>
      </c>
    </row>
    <row r="196" spans="1:19" x14ac:dyDescent="0.25">
      <c r="A196" s="1">
        <v>20</v>
      </c>
      <c r="B196" s="5">
        <v>0.67361111111111116</v>
      </c>
      <c r="C196" s="1" t="s">
        <v>20</v>
      </c>
      <c r="D196" s="1">
        <v>9</v>
      </c>
      <c r="E196" s="1">
        <v>4</v>
      </c>
      <c r="F196" s="1" t="s">
        <v>221</v>
      </c>
      <c r="G196" s="2">
        <v>66.945500000000095</v>
      </c>
      <c r="H196" s="6">
        <f>1+COUNTIFS(A:A,A196,O:O,"&lt;"&amp;O196)</f>
        <v>1</v>
      </c>
      <c r="I196" s="2">
        <f>AVERAGEIF(A:A,A196,G:G)</f>
        <v>46.670857777777776</v>
      </c>
      <c r="J196" s="2">
        <f>G196-I196</f>
        <v>20.274642222222319</v>
      </c>
      <c r="K196" s="2">
        <f>90+J196</f>
        <v>110.27464222222233</v>
      </c>
      <c r="L196" s="2">
        <f>EXP(0.06*K196)</f>
        <v>747.30883492957378</v>
      </c>
      <c r="M196" s="2">
        <f>SUMIF(A:A,A196,L:L)</f>
        <v>4074.9759491568452</v>
      </c>
      <c r="N196" s="3">
        <f>L196/M196</f>
        <v>0.18338975352337963</v>
      </c>
      <c r="O196" s="7">
        <f>1/N196</f>
        <v>5.4528673537505679</v>
      </c>
      <c r="P196" s="3">
        <f>IF(O196&gt;21,"",N196)</f>
        <v>0.18338975352337963</v>
      </c>
      <c r="Q196" s="3">
        <f>IF(ISNUMBER(P196),SUMIF(A:A,A196,P:P),"")</f>
        <v>0.87208287424572617</v>
      </c>
      <c r="R196" s="3">
        <f>IFERROR(P196*(1/Q196),"")</f>
        <v>0.21028936462259437</v>
      </c>
      <c r="S196" s="8">
        <f>IFERROR(1/R196,"")</f>
        <v>4.7553522347394823</v>
      </c>
    </row>
    <row r="197" spans="1:19" x14ac:dyDescent="0.25">
      <c r="A197" s="1">
        <v>20</v>
      </c>
      <c r="B197" s="5">
        <v>0.67361111111111116</v>
      </c>
      <c r="C197" s="1" t="s">
        <v>20</v>
      </c>
      <c r="D197" s="1">
        <v>9</v>
      </c>
      <c r="E197" s="1">
        <v>1</v>
      </c>
      <c r="F197" s="1" t="s">
        <v>218</v>
      </c>
      <c r="G197" s="2">
        <v>59.384700000000002</v>
      </c>
      <c r="H197" s="6">
        <f>1+COUNTIFS(A:A,A197,O:O,"&lt;"&amp;O197)</f>
        <v>2</v>
      </c>
      <c r="I197" s="2">
        <f>AVERAGEIF(A:A,A197,G:G)</f>
        <v>46.670857777777776</v>
      </c>
      <c r="J197" s="2">
        <f>G197-I197</f>
        <v>12.713842222222226</v>
      </c>
      <c r="K197" s="2">
        <f>90+J197</f>
        <v>102.71384222222223</v>
      </c>
      <c r="L197" s="2">
        <f>EXP(0.06*K197)</f>
        <v>474.77002710594058</v>
      </c>
      <c r="M197" s="2">
        <f>SUMIF(A:A,A197,L:L)</f>
        <v>4074.9759491568452</v>
      </c>
      <c r="N197" s="3">
        <f>L197/M197</f>
        <v>0.11650866975157864</v>
      </c>
      <c r="O197" s="7">
        <f>1/N197</f>
        <v>8.583052249521117</v>
      </c>
      <c r="P197" s="3">
        <f>IF(O197&gt;21,"",N197)</f>
        <v>0.11650866975157864</v>
      </c>
      <c r="Q197" s="3">
        <f>IF(ISNUMBER(P197),SUMIF(A:A,A197,P:P),"")</f>
        <v>0.87208287424572617</v>
      </c>
      <c r="R197" s="3">
        <f>IFERROR(P197*(1/Q197),"")</f>
        <v>0.13359816273464634</v>
      </c>
      <c r="S197" s="8">
        <f>IFERROR(1/R197,"")</f>
        <v>7.4851328755636217</v>
      </c>
    </row>
    <row r="198" spans="1:19" x14ac:dyDescent="0.25">
      <c r="A198" s="1">
        <v>20</v>
      </c>
      <c r="B198" s="5">
        <v>0.67361111111111116</v>
      </c>
      <c r="C198" s="1" t="s">
        <v>20</v>
      </c>
      <c r="D198" s="1">
        <v>9</v>
      </c>
      <c r="E198" s="1">
        <v>7</v>
      </c>
      <c r="F198" s="1" t="s">
        <v>224</v>
      </c>
      <c r="G198" s="2">
        <v>59.014299999999999</v>
      </c>
      <c r="H198" s="6">
        <f>1+COUNTIFS(A:A,A198,O:O,"&lt;"&amp;O198)</f>
        <v>3</v>
      </c>
      <c r="I198" s="2">
        <f>AVERAGEIF(A:A,A198,G:G)</f>
        <v>46.670857777777776</v>
      </c>
      <c r="J198" s="2">
        <f>G198-I198</f>
        <v>12.343442222222222</v>
      </c>
      <c r="K198" s="2">
        <f>90+J198</f>
        <v>102.34344222222222</v>
      </c>
      <c r="L198" s="2">
        <f>EXP(0.06*K198)</f>
        <v>464.33512019435159</v>
      </c>
      <c r="M198" s="2">
        <f>SUMIF(A:A,A198,L:L)</f>
        <v>4074.9759491568452</v>
      </c>
      <c r="N198" s="3">
        <f>L198/M198</f>
        <v>0.11394794128550068</v>
      </c>
      <c r="O198" s="7">
        <f>1/N198</f>
        <v>8.7759374036821249</v>
      </c>
      <c r="P198" s="3">
        <f>IF(O198&gt;21,"",N198)</f>
        <v>0.11394794128550068</v>
      </c>
      <c r="Q198" s="3">
        <f>IF(ISNUMBER(P198),SUMIF(A:A,A198,P:P),"")</f>
        <v>0.87208287424572617</v>
      </c>
      <c r="R198" s="3">
        <f>IFERROR(P198*(1/Q198),"")</f>
        <v>0.13066182658850567</v>
      </c>
      <c r="S198" s="8">
        <f>IFERROR(1/R198,"")</f>
        <v>7.6533447152036835</v>
      </c>
    </row>
    <row r="199" spans="1:19" x14ac:dyDescent="0.25">
      <c r="A199" s="1">
        <v>20</v>
      </c>
      <c r="B199" s="5">
        <v>0.67361111111111116</v>
      </c>
      <c r="C199" s="1" t="s">
        <v>20</v>
      </c>
      <c r="D199" s="1">
        <v>9</v>
      </c>
      <c r="E199" s="1">
        <v>2</v>
      </c>
      <c r="F199" s="1" t="s">
        <v>219</v>
      </c>
      <c r="G199" s="2">
        <v>55.180133333333302</v>
      </c>
      <c r="H199" s="6">
        <f>1+COUNTIFS(A:A,A199,O:O,"&lt;"&amp;O199)</f>
        <v>4</v>
      </c>
      <c r="I199" s="2">
        <f>AVERAGEIF(A:A,A199,G:G)</f>
        <v>46.670857777777776</v>
      </c>
      <c r="J199" s="2">
        <f>G199-I199</f>
        <v>8.5092755555555257</v>
      </c>
      <c r="K199" s="2">
        <f>90+J199</f>
        <v>98.509275555555519</v>
      </c>
      <c r="L199" s="2">
        <f>EXP(0.06*K199)</f>
        <v>368.91140978519979</v>
      </c>
      <c r="M199" s="2">
        <f>SUMIF(A:A,A199,L:L)</f>
        <v>4074.9759491568452</v>
      </c>
      <c r="N199" s="3">
        <f>L199/M199</f>
        <v>9.0530941627160133E-2</v>
      </c>
      <c r="O199" s="7">
        <f>1/N199</f>
        <v>11.045947186966965</v>
      </c>
      <c r="P199" s="3">
        <f>IF(O199&gt;21,"",N199)</f>
        <v>9.0530941627160133E-2</v>
      </c>
      <c r="Q199" s="3">
        <f>IF(ISNUMBER(P199),SUMIF(A:A,A199,P:P),"")</f>
        <v>0.87208287424572617</v>
      </c>
      <c r="R199" s="3">
        <f>IFERROR(P199*(1/Q199),"")</f>
        <v>0.10381002115820852</v>
      </c>
      <c r="S199" s="8">
        <f>IFERROR(1/R199,"")</f>
        <v>9.6329813715766441</v>
      </c>
    </row>
    <row r="200" spans="1:19" x14ac:dyDescent="0.25">
      <c r="A200" s="1">
        <v>20</v>
      </c>
      <c r="B200" s="5">
        <v>0.67361111111111116</v>
      </c>
      <c r="C200" s="1" t="s">
        <v>20</v>
      </c>
      <c r="D200" s="1">
        <v>9</v>
      </c>
      <c r="E200" s="1">
        <v>11</v>
      </c>
      <c r="F200" s="1" t="s">
        <v>227</v>
      </c>
      <c r="G200" s="2">
        <v>50.249866666666598</v>
      </c>
      <c r="H200" s="6">
        <f>1+COUNTIFS(A:A,A200,O:O,"&lt;"&amp;O200)</f>
        <v>5</v>
      </c>
      <c r="I200" s="2">
        <f>AVERAGEIF(A:A,A200,G:G)</f>
        <v>46.670857777777776</v>
      </c>
      <c r="J200" s="2">
        <f>G200-I200</f>
        <v>3.5790088888888221</v>
      </c>
      <c r="K200" s="2">
        <f>90+J200</f>
        <v>93.579008888888822</v>
      </c>
      <c r="L200" s="2">
        <f>EXP(0.06*K200)</f>
        <v>274.44216136365065</v>
      </c>
      <c r="M200" s="2">
        <f>SUMIF(A:A,A200,L:L)</f>
        <v>4074.9759491568452</v>
      </c>
      <c r="N200" s="3">
        <f>L200/M200</f>
        <v>6.7348167151866395E-2</v>
      </c>
      <c r="O200" s="7">
        <f>1/N200</f>
        <v>14.848214024073666</v>
      </c>
      <c r="P200" s="3">
        <f>IF(O200&gt;21,"",N200)</f>
        <v>6.7348167151866395E-2</v>
      </c>
      <c r="Q200" s="3">
        <f>IF(ISNUMBER(P200),SUMIF(A:A,A200,P:P),"")</f>
        <v>0.87208287424572617</v>
      </c>
      <c r="R200" s="3">
        <f>IFERROR(P200*(1/Q200),"")</f>
        <v>7.7226797063428804E-2</v>
      </c>
      <c r="S200" s="8">
        <f>IFERROR(1/R200,"")</f>
        <v>12.948873163529862</v>
      </c>
    </row>
    <row r="201" spans="1:19" x14ac:dyDescent="0.25">
      <c r="A201" s="1">
        <v>20</v>
      </c>
      <c r="B201" s="5">
        <v>0.67361111111111116</v>
      </c>
      <c r="C201" s="1" t="s">
        <v>20</v>
      </c>
      <c r="D201" s="1">
        <v>9</v>
      </c>
      <c r="E201" s="1">
        <v>9</v>
      </c>
      <c r="F201" s="1" t="s">
        <v>226</v>
      </c>
      <c r="G201" s="2">
        <v>50.1892</v>
      </c>
      <c r="H201" s="6">
        <f>1+COUNTIFS(A:A,A201,O:O,"&lt;"&amp;O201)</f>
        <v>6</v>
      </c>
      <c r="I201" s="2">
        <f>AVERAGEIF(A:A,A201,G:G)</f>
        <v>46.670857777777776</v>
      </c>
      <c r="J201" s="2">
        <f>G201-I201</f>
        <v>3.5183422222222234</v>
      </c>
      <c r="K201" s="2">
        <f>90+J201</f>
        <v>93.51834222222223</v>
      </c>
      <c r="L201" s="2">
        <f>EXP(0.06*K201)</f>
        <v>273.44500781673383</v>
      </c>
      <c r="M201" s="2">
        <f>SUMIF(A:A,A201,L:L)</f>
        <v>4074.9759491568452</v>
      </c>
      <c r="N201" s="3">
        <f>L201/M201</f>
        <v>6.7103465450713259E-2</v>
      </c>
      <c r="O201" s="7">
        <f>1/N201</f>
        <v>14.90236000902947</v>
      </c>
      <c r="P201" s="3">
        <f>IF(O201&gt;21,"",N201)</f>
        <v>6.7103465450713259E-2</v>
      </c>
      <c r="Q201" s="3">
        <f>IF(ISNUMBER(P201),SUMIF(A:A,A201,P:P),"")</f>
        <v>0.87208287424572617</v>
      </c>
      <c r="R201" s="3">
        <f>IFERROR(P201*(1/Q201),"")</f>
        <v>7.6946202514011949E-2</v>
      </c>
      <c r="S201" s="8">
        <f>IFERROR(1/R201,"")</f>
        <v>12.996092949718985</v>
      </c>
    </row>
    <row r="202" spans="1:19" x14ac:dyDescent="0.25">
      <c r="A202" s="1">
        <v>20</v>
      </c>
      <c r="B202" s="5">
        <v>0.67361111111111116</v>
      </c>
      <c r="C202" s="1" t="s">
        <v>20</v>
      </c>
      <c r="D202" s="1">
        <v>9</v>
      </c>
      <c r="E202" s="1">
        <v>5</v>
      </c>
      <c r="F202" s="1" t="s">
        <v>222</v>
      </c>
      <c r="G202" s="2">
        <v>49.223199999999999</v>
      </c>
      <c r="H202" s="6">
        <f>1+COUNTIFS(A:A,A202,O:O,"&lt;"&amp;O202)</f>
        <v>7</v>
      </c>
      <c r="I202" s="2">
        <f>AVERAGEIF(A:A,A202,G:G)</f>
        <v>46.670857777777776</v>
      </c>
      <c r="J202" s="2">
        <f>G202-I202</f>
        <v>2.5523422222222223</v>
      </c>
      <c r="K202" s="2">
        <f>90+J202</f>
        <v>92.552342222222222</v>
      </c>
      <c r="L202" s="2">
        <f>EXP(0.06*K202)</f>
        <v>258.04668891423768</v>
      </c>
      <c r="M202" s="2">
        <f>SUMIF(A:A,A202,L:L)</f>
        <v>4074.9759491568452</v>
      </c>
      <c r="N202" s="3">
        <f>L202/M202</f>
        <v>6.3324714583316802E-2</v>
      </c>
      <c r="O202" s="7">
        <f>1/N202</f>
        <v>15.791622695500546</v>
      </c>
      <c r="P202" s="3">
        <f>IF(O202&gt;21,"",N202)</f>
        <v>6.3324714583316802E-2</v>
      </c>
      <c r="Q202" s="3">
        <f>IF(ISNUMBER(P202),SUMIF(A:A,A202,P:P),"")</f>
        <v>0.87208287424572617</v>
      </c>
      <c r="R202" s="3">
        <f>IFERROR(P202*(1/Q202),"")</f>
        <v>7.2613184427095911E-2</v>
      </c>
      <c r="S202" s="8">
        <f>IFERROR(1/R202,"")</f>
        <v>13.771603709296157</v>
      </c>
    </row>
    <row r="203" spans="1:19" x14ac:dyDescent="0.25">
      <c r="A203" s="1">
        <v>20</v>
      </c>
      <c r="B203" s="5">
        <v>0.67361111111111116</v>
      </c>
      <c r="C203" s="1" t="s">
        <v>20</v>
      </c>
      <c r="D203" s="1">
        <v>9</v>
      </c>
      <c r="E203" s="1">
        <v>8</v>
      </c>
      <c r="F203" s="1" t="s">
        <v>225</v>
      </c>
      <c r="G203" s="2">
        <v>48.591066666666599</v>
      </c>
      <c r="H203" s="6">
        <f>1+COUNTIFS(A:A,A203,O:O,"&lt;"&amp;O203)</f>
        <v>8</v>
      </c>
      <c r="I203" s="2">
        <f>AVERAGEIF(A:A,A203,G:G)</f>
        <v>46.670857777777776</v>
      </c>
      <c r="J203" s="2">
        <f>G203-I203</f>
        <v>1.9202088888888227</v>
      </c>
      <c r="K203" s="2">
        <f>90+J203</f>
        <v>91.920208888888823</v>
      </c>
      <c r="L203" s="2">
        <f>EXP(0.06*K203)</f>
        <v>248.4427740076417</v>
      </c>
      <c r="M203" s="2">
        <f>SUMIF(A:A,A203,L:L)</f>
        <v>4074.9759491568452</v>
      </c>
      <c r="N203" s="3">
        <f>L203/M203</f>
        <v>6.0967911739220719E-2</v>
      </c>
      <c r="O203" s="7">
        <f>1/N203</f>
        <v>16.402070720042374</v>
      </c>
      <c r="P203" s="3">
        <f>IF(O203&gt;21,"",N203)</f>
        <v>6.0967911739220719E-2</v>
      </c>
      <c r="Q203" s="3">
        <f>IF(ISNUMBER(P203),SUMIF(A:A,A203,P:P),"")</f>
        <v>0.87208287424572617</v>
      </c>
      <c r="R203" s="3">
        <f>IFERROR(P203*(1/Q203),"")</f>
        <v>6.991068571545167E-2</v>
      </c>
      <c r="S203" s="8">
        <f>IFERROR(1/R203,"")</f>
        <v>14.303964977116221</v>
      </c>
    </row>
    <row r="204" spans="1:19" x14ac:dyDescent="0.25">
      <c r="A204" s="1">
        <v>20</v>
      </c>
      <c r="B204" s="5">
        <v>0.67361111111111116</v>
      </c>
      <c r="C204" s="1" t="s">
        <v>20</v>
      </c>
      <c r="D204" s="1">
        <v>9</v>
      </c>
      <c r="E204" s="1">
        <v>3</v>
      </c>
      <c r="F204" s="1" t="s">
        <v>220</v>
      </c>
      <c r="G204" s="2">
        <v>46.9202333333333</v>
      </c>
      <c r="H204" s="6">
        <f>1+COUNTIFS(A:A,A204,O:O,"&lt;"&amp;O204)</f>
        <v>9</v>
      </c>
      <c r="I204" s="2">
        <f>AVERAGEIF(A:A,A204,G:G)</f>
        <v>46.670857777777776</v>
      </c>
      <c r="J204" s="2">
        <f>G204-I204</f>
        <v>0.24937555555552393</v>
      </c>
      <c r="K204" s="2">
        <f>90+J204</f>
        <v>90.249375555555531</v>
      </c>
      <c r="L204" s="2">
        <f>EXP(0.06*K204)</f>
        <v>224.74412510765021</v>
      </c>
      <c r="M204" s="2">
        <f>SUMIF(A:A,A204,L:L)</f>
        <v>4074.9759491568452</v>
      </c>
      <c r="N204" s="3">
        <f>L204/M204</f>
        <v>5.5152258052995895E-2</v>
      </c>
      <c r="O204" s="7">
        <f>1/N204</f>
        <v>18.131623895418723</v>
      </c>
      <c r="P204" s="3">
        <f>IF(O204&gt;21,"",N204)</f>
        <v>5.5152258052995895E-2</v>
      </c>
      <c r="Q204" s="3">
        <f>IF(ISNUMBER(P204),SUMIF(A:A,A204,P:P),"")</f>
        <v>0.87208287424572617</v>
      </c>
      <c r="R204" s="3">
        <f>IFERROR(P204*(1/Q204),"")</f>
        <v>6.3241991881445525E-2</v>
      </c>
      <c r="S204" s="8">
        <f>IFERROR(1/R204,"")</f>
        <v>15.812278681459249</v>
      </c>
    </row>
    <row r="205" spans="1:19" x14ac:dyDescent="0.25">
      <c r="A205" s="1">
        <v>20</v>
      </c>
      <c r="B205" s="5">
        <v>0.67361111111111116</v>
      </c>
      <c r="C205" s="1" t="s">
        <v>20</v>
      </c>
      <c r="D205" s="1">
        <v>9</v>
      </c>
      <c r="E205" s="1">
        <v>14</v>
      </c>
      <c r="F205" s="1" t="s">
        <v>230</v>
      </c>
      <c r="G205" s="2">
        <v>46.509299999999996</v>
      </c>
      <c r="H205" s="6">
        <f>1+COUNTIFS(A:A,A205,O:O,"&lt;"&amp;O205)</f>
        <v>10</v>
      </c>
      <c r="I205" s="2">
        <f>AVERAGEIF(A:A,A205,G:G)</f>
        <v>46.670857777777776</v>
      </c>
      <c r="J205" s="2">
        <f>G205-I205</f>
        <v>-0.16155777777778013</v>
      </c>
      <c r="K205" s="2">
        <f>90+J205</f>
        <v>89.838442222222227</v>
      </c>
      <c r="L205" s="2">
        <f>EXP(0.06*K205)</f>
        <v>219.27058899792806</v>
      </c>
      <c r="M205" s="2">
        <f>SUMIF(A:A,A205,L:L)</f>
        <v>4074.9759491568452</v>
      </c>
      <c r="N205" s="3">
        <f>L205/M205</f>
        <v>5.3809051079994084E-2</v>
      </c>
      <c r="O205" s="7">
        <f>1/N205</f>
        <v>18.584234063398949</v>
      </c>
      <c r="P205" s="3">
        <f>IF(O205&gt;21,"",N205)</f>
        <v>5.3809051079994084E-2</v>
      </c>
      <c r="Q205" s="3">
        <f>IF(ISNUMBER(P205),SUMIF(A:A,A205,P:P),"")</f>
        <v>0.87208287424572617</v>
      </c>
      <c r="R205" s="3">
        <f>IFERROR(P205*(1/Q205),"")</f>
        <v>6.1701763294611321E-2</v>
      </c>
      <c r="S205" s="8">
        <f>IFERROR(1/R205,"")</f>
        <v>16.206992257664286</v>
      </c>
    </row>
    <row r="206" spans="1:19" x14ac:dyDescent="0.25">
      <c r="A206" s="1">
        <v>20</v>
      </c>
      <c r="B206" s="5">
        <v>0.67361111111111116</v>
      </c>
      <c r="C206" s="1" t="s">
        <v>20</v>
      </c>
      <c r="D206" s="1">
        <v>9</v>
      </c>
      <c r="E206" s="1">
        <v>6</v>
      </c>
      <c r="F206" s="1" t="s">
        <v>223</v>
      </c>
      <c r="G206" s="2">
        <v>41.319600000000001</v>
      </c>
      <c r="H206" s="6">
        <f>1+COUNTIFS(A:A,A206,O:O,"&lt;"&amp;O206)</f>
        <v>11</v>
      </c>
      <c r="I206" s="2">
        <f>AVERAGEIF(A:A,A206,G:G)</f>
        <v>46.670857777777776</v>
      </c>
      <c r="J206" s="2">
        <f>G206-I206</f>
        <v>-5.351257777777775</v>
      </c>
      <c r="K206" s="2">
        <f>90+J206</f>
        <v>84.648742222222225</v>
      </c>
      <c r="L206" s="2">
        <f>EXP(0.06*K206)</f>
        <v>160.60124173520043</v>
      </c>
      <c r="M206" s="2">
        <f>SUMIF(A:A,A206,L:L)</f>
        <v>4074.9759491568452</v>
      </c>
      <c r="N206" s="3">
        <f>L206/M206</f>
        <v>3.9411580274094749E-2</v>
      </c>
      <c r="O206" s="7">
        <f>1/N206</f>
        <v>25.373253065350958</v>
      </c>
      <c r="P206" s="3" t="str">
        <f>IF(O206&gt;21,"",N206)</f>
        <v/>
      </c>
      <c r="Q206" s="3" t="str">
        <f>IF(ISNUMBER(P206),SUMIF(A:A,A206,P:P),"")</f>
        <v/>
      </c>
      <c r="R206" s="3" t="str">
        <f>IFERROR(P206*(1/Q206),"")</f>
        <v/>
      </c>
      <c r="S206" s="8" t="str">
        <f>IFERROR(1/R206,"")</f>
        <v/>
      </c>
    </row>
    <row r="207" spans="1:19" x14ac:dyDescent="0.25">
      <c r="A207" s="1">
        <v>20</v>
      </c>
      <c r="B207" s="5">
        <v>0.67361111111111116</v>
      </c>
      <c r="C207" s="1" t="s">
        <v>20</v>
      </c>
      <c r="D207" s="1">
        <v>9</v>
      </c>
      <c r="E207" s="1">
        <v>13</v>
      </c>
      <c r="F207" s="1" t="s">
        <v>229</v>
      </c>
      <c r="G207" s="2">
        <v>33.973133333333301</v>
      </c>
      <c r="H207" s="6">
        <f>1+COUNTIFS(A:A,A207,O:O,"&lt;"&amp;O207)</f>
        <v>12</v>
      </c>
      <c r="I207" s="2">
        <f>AVERAGEIF(A:A,A207,G:G)</f>
        <v>46.670857777777776</v>
      </c>
      <c r="J207" s="2">
        <f>G207-I207</f>
        <v>-12.697724444444475</v>
      </c>
      <c r="K207" s="2">
        <f>90+J207</f>
        <v>77.302275555555525</v>
      </c>
      <c r="L207" s="2">
        <f>EXP(0.06*K207)</f>
        <v>103.35157581070736</v>
      </c>
      <c r="M207" s="2">
        <f>SUMIF(A:A,A207,L:L)</f>
        <v>4074.9759491568452</v>
      </c>
      <c r="N207" s="3">
        <f>L207/M207</f>
        <v>2.5362499582872844E-2</v>
      </c>
      <c r="O207" s="7">
        <f>1/N207</f>
        <v>39.428290446391749</v>
      </c>
      <c r="P207" s="3" t="str">
        <f>IF(O207&gt;21,"",N207)</f>
        <v/>
      </c>
      <c r="Q207" s="3" t="str">
        <f>IF(ISNUMBER(P207),SUMIF(A:A,A207,P:P),"")</f>
        <v/>
      </c>
      <c r="R207" s="3" t="str">
        <f>IFERROR(P207*(1/Q207),"")</f>
        <v/>
      </c>
      <c r="S207" s="8" t="str">
        <f>IFERROR(1/R207,"")</f>
        <v/>
      </c>
    </row>
    <row r="208" spans="1:19" x14ac:dyDescent="0.25">
      <c r="A208" s="1">
        <v>20</v>
      </c>
      <c r="B208" s="5">
        <v>0.67361111111111116</v>
      </c>
      <c r="C208" s="1" t="s">
        <v>20</v>
      </c>
      <c r="D208" s="1">
        <v>9</v>
      </c>
      <c r="E208" s="1">
        <v>16</v>
      </c>
      <c r="F208" s="1" t="s">
        <v>231</v>
      </c>
      <c r="G208" s="2">
        <v>31.5141666666667</v>
      </c>
      <c r="H208" s="6">
        <f>1+COUNTIFS(A:A,A208,O:O,"&lt;"&amp;O208)</f>
        <v>13</v>
      </c>
      <c r="I208" s="2">
        <f>AVERAGEIF(A:A,A208,G:G)</f>
        <v>46.670857777777776</v>
      </c>
      <c r="J208" s="2">
        <f>G208-I208</f>
        <v>-15.156691111111076</v>
      </c>
      <c r="K208" s="2">
        <f>90+J208</f>
        <v>74.843308888888927</v>
      </c>
      <c r="L208" s="2">
        <f>EXP(0.06*K208)</f>
        <v>89.174804001446674</v>
      </c>
      <c r="M208" s="2">
        <f>SUMIF(A:A,A208,L:L)</f>
        <v>4074.9759491568452</v>
      </c>
      <c r="N208" s="3">
        <f>L208/M208</f>
        <v>2.188351664257009E-2</v>
      </c>
      <c r="O208" s="7">
        <f>1/N208</f>
        <v>45.696494596060312</v>
      </c>
      <c r="P208" s="3" t="str">
        <f>IF(O208&gt;21,"",N208)</f>
        <v/>
      </c>
      <c r="Q208" s="3" t="str">
        <f>IF(ISNUMBER(P208),SUMIF(A:A,A208,P:P),"")</f>
        <v/>
      </c>
      <c r="R208" s="3" t="str">
        <f>IFERROR(P208*(1/Q208),"")</f>
        <v/>
      </c>
      <c r="S208" s="8" t="str">
        <f>IFERROR(1/R208,"")</f>
        <v/>
      </c>
    </row>
    <row r="209" spans="1:19" x14ac:dyDescent="0.25">
      <c r="A209" s="1">
        <v>20</v>
      </c>
      <c r="B209" s="5">
        <v>0.67361111111111116</v>
      </c>
      <c r="C209" s="1" t="s">
        <v>20</v>
      </c>
      <c r="D209" s="1">
        <v>9</v>
      </c>
      <c r="E209" s="1">
        <v>12</v>
      </c>
      <c r="F209" s="1" t="s">
        <v>228</v>
      </c>
      <c r="G209" s="2">
        <v>30.994033333333299</v>
      </c>
      <c r="H209" s="6">
        <f>1+COUNTIFS(A:A,A209,O:O,"&lt;"&amp;O209)</f>
        <v>14</v>
      </c>
      <c r="I209" s="2">
        <f>AVERAGEIF(A:A,A209,G:G)</f>
        <v>46.670857777777776</v>
      </c>
      <c r="J209" s="2">
        <f>G209-I209</f>
        <v>-15.676824444444478</v>
      </c>
      <c r="K209" s="2">
        <f>90+J209</f>
        <v>74.323175555555522</v>
      </c>
      <c r="L209" s="2">
        <f>EXP(0.06*K209)</f>
        <v>86.434813902065301</v>
      </c>
      <c r="M209" s="2">
        <f>SUMIF(A:A,A209,L:L)</f>
        <v>4074.9759491568452</v>
      </c>
      <c r="N209" s="3">
        <f>L209/M209</f>
        <v>2.1211122465630641E-2</v>
      </c>
      <c r="O209" s="7">
        <f>1/N209</f>
        <v>47.145076910490999</v>
      </c>
      <c r="P209" s="3" t="str">
        <f>IF(O209&gt;21,"",N209)</f>
        <v/>
      </c>
      <c r="Q209" s="3" t="str">
        <f>IF(ISNUMBER(P209),SUMIF(A:A,A209,P:P),"")</f>
        <v/>
      </c>
      <c r="R209" s="3" t="str">
        <f>IFERROR(P209*(1/Q209),"")</f>
        <v/>
      </c>
      <c r="S209" s="8" t="str">
        <f>IFERROR(1/R209,"")</f>
        <v/>
      </c>
    </row>
    <row r="210" spans="1:19" x14ac:dyDescent="0.25">
      <c r="A210" s="1">
        <v>20</v>
      </c>
      <c r="B210" s="5">
        <v>0.67361111111111116</v>
      </c>
      <c r="C210" s="1" t="s">
        <v>20</v>
      </c>
      <c r="D210" s="1">
        <v>9</v>
      </c>
      <c r="E210" s="1">
        <v>17</v>
      </c>
      <c r="F210" s="1" t="s">
        <v>232</v>
      </c>
      <c r="G210" s="2">
        <v>30.054433333333304</v>
      </c>
      <c r="H210" s="6">
        <f>1+COUNTIFS(A:A,A210,O:O,"&lt;"&amp;O210)</f>
        <v>15</v>
      </c>
      <c r="I210" s="2">
        <f>AVERAGEIF(A:A,A210,G:G)</f>
        <v>46.670857777777776</v>
      </c>
      <c r="J210" s="2">
        <f>G210-I210</f>
        <v>-16.616424444444473</v>
      </c>
      <c r="K210" s="2">
        <f>90+J210</f>
        <v>73.383575555555524</v>
      </c>
      <c r="L210" s="2">
        <f>EXP(0.06*K210)</f>
        <v>81.696775484518312</v>
      </c>
      <c r="M210" s="2">
        <f>SUMIF(A:A,A210,L:L)</f>
        <v>4074.9759491568452</v>
      </c>
      <c r="N210" s="3">
        <f>L210/M210</f>
        <v>2.0048406789105643E-2</v>
      </c>
      <c r="O210" s="7">
        <f>1/N210</f>
        <v>49.879275222178883</v>
      </c>
      <c r="P210" s="3" t="str">
        <f>IF(O210&gt;21,"",N210)</f>
        <v/>
      </c>
      <c r="Q210" s="3" t="str">
        <f>IF(ISNUMBER(P210),SUMIF(A:A,A210,P:P),"")</f>
        <v/>
      </c>
      <c r="R210" s="3" t="str">
        <f>IFERROR(P210*(1/Q210),"")</f>
        <v/>
      </c>
      <c r="S210" s="8" t="str">
        <f>IFERROR(1/R210,"")</f>
        <v/>
      </c>
    </row>
    <row r="211" spans="1:19" x14ac:dyDescent="0.25">
      <c r="A211" s="1">
        <v>21</v>
      </c>
      <c r="B211" s="5">
        <v>0.68055555555555547</v>
      </c>
      <c r="C211" s="1" t="s">
        <v>89</v>
      </c>
      <c r="D211" s="1">
        <v>6</v>
      </c>
      <c r="E211" s="1">
        <v>8</v>
      </c>
      <c r="F211" s="1" t="s">
        <v>240</v>
      </c>
      <c r="G211" s="2">
        <v>64.244033333333292</v>
      </c>
      <c r="H211" s="6">
        <f>1+COUNTIFS(A:A,A211,O:O,"&lt;"&amp;O211)</f>
        <v>1</v>
      </c>
      <c r="I211" s="2">
        <f>AVERAGEIF(A:A,A211,G:G)</f>
        <v>47.624630303030287</v>
      </c>
      <c r="J211" s="2">
        <f>G211-I211</f>
        <v>16.619403030303005</v>
      </c>
      <c r="K211" s="2">
        <f>90+J211</f>
        <v>106.619403030303</v>
      </c>
      <c r="L211" s="2">
        <f>EXP(0.06*K211)</f>
        <v>600.14073246332839</v>
      </c>
      <c r="M211" s="2">
        <f>SUMIF(A:A,A211,L:L)</f>
        <v>2859.8838288037637</v>
      </c>
      <c r="N211" s="3">
        <f>L211/M211</f>
        <v>0.20984794082155292</v>
      </c>
      <c r="O211" s="7">
        <f>1/N211</f>
        <v>4.7653553143528997</v>
      </c>
      <c r="P211" s="3">
        <f>IF(O211&gt;21,"",N211)</f>
        <v>0.20984794082155292</v>
      </c>
      <c r="Q211" s="3">
        <f>IF(ISNUMBER(P211),SUMIF(A:A,A211,P:P),"")</f>
        <v>0.93359625281402636</v>
      </c>
      <c r="R211" s="3">
        <f>IFERROR(P211*(1/Q211),"")</f>
        <v>0.22477376080830835</v>
      </c>
      <c r="S211" s="8">
        <f>IFERROR(1/R211,"")</f>
        <v>4.4489178648072736</v>
      </c>
    </row>
    <row r="212" spans="1:19" x14ac:dyDescent="0.25">
      <c r="A212" s="1">
        <v>21</v>
      </c>
      <c r="B212" s="5">
        <v>0.68055555555555547</v>
      </c>
      <c r="C212" s="1" t="s">
        <v>89</v>
      </c>
      <c r="D212" s="1">
        <v>6</v>
      </c>
      <c r="E212" s="1">
        <v>4</v>
      </c>
      <c r="F212" s="1" t="s">
        <v>236</v>
      </c>
      <c r="G212" s="2">
        <v>58.2485</v>
      </c>
      <c r="H212" s="6">
        <f>1+COUNTIFS(A:A,A212,O:O,"&lt;"&amp;O212)</f>
        <v>2</v>
      </c>
      <c r="I212" s="2">
        <f>AVERAGEIF(A:A,A212,G:G)</f>
        <v>47.624630303030287</v>
      </c>
      <c r="J212" s="2">
        <f>G212-I212</f>
        <v>10.623869696969713</v>
      </c>
      <c r="K212" s="2">
        <f>90+J212</f>
        <v>100.62386969696971</v>
      </c>
      <c r="L212" s="2">
        <f>EXP(0.06*K212)</f>
        <v>418.81620905543588</v>
      </c>
      <c r="M212" s="2">
        <f>SUMIF(A:A,A212,L:L)</f>
        <v>2859.8838288037637</v>
      </c>
      <c r="N212" s="3">
        <f>L212/M212</f>
        <v>0.14644518243617571</v>
      </c>
      <c r="O212" s="7">
        <f>1/N212</f>
        <v>6.8284936613454237</v>
      </c>
      <c r="P212" s="3">
        <f>IF(O212&gt;21,"",N212)</f>
        <v>0.14644518243617571</v>
      </c>
      <c r="Q212" s="3">
        <f>IF(ISNUMBER(P212),SUMIF(A:A,A212,P:P),"")</f>
        <v>0.93359625281402636</v>
      </c>
      <c r="R212" s="3">
        <f>IFERROR(P212*(1/Q212),"")</f>
        <v>0.15686136485098745</v>
      </c>
      <c r="S212" s="8">
        <f>IFERROR(1/R212,"")</f>
        <v>6.3750560945964185</v>
      </c>
    </row>
    <row r="213" spans="1:19" x14ac:dyDescent="0.25">
      <c r="A213" s="1">
        <v>21</v>
      </c>
      <c r="B213" s="5">
        <v>0.68055555555555547</v>
      </c>
      <c r="C213" s="1" t="s">
        <v>89</v>
      </c>
      <c r="D213" s="1">
        <v>6</v>
      </c>
      <c r="E213" s="1">
        <v>3</v>
      </c>
      <c r="F213" s="1" t="s">
        <v>235</v>
      </c>
      <c r="G213" s="2">
        <v>56.384999999999998</v>
      </c>
      <c r="H213" s="6">
        <f>1+COUNTIFS(A:A,A213,O:O,"&lt;"&amp;O213)</f>
        <v>3</v>
      </c>
      <c r="I213" s="2">
        <f>AVERAGEIF(A:A,A213,G:G)</f>
        <v>47.624630303030287</v>
      </c>
      <c r="J213" s="2">
        <f>G213-I213</f>
        <v>8.7603696969697111</v>
      </c>
      <c r="K213" s="2">
        <f>90+J213</f>
        <v>98.760369696969718</v>
      </c>
      <c r="L213" s="2">
        <f>EXP(0.06*K213)</f>
        <v>374.51137705622028</v>
      </c>
      <c r="M213" s="2">
        <f>SUMIF(A:A,A213,L:L)</f>
        <v>2859.8838288037637</v>
      </c>
      <c r="N213" s="3">
        <f>L213/M213</f>
        <v>0.13095335316919898</v>
      </c>
      <c r="O213" s="7">
        <f>1/N213</f>
        <v>7.6363069428848043</v>
      </c>
      <c r="P213" s="3">
        <f>IF(O213&gt;21,"",N213)</f>
        <v>0.13095335316919898</v>
      </c>
      <c r="Q213" s="3">
        <f>IF(ISNUMBER(P213),SUMIF(A:A,A213,P:P),"")</f>
        <v>0.93359625281402636</v>
      </c>
      <c r="R213" s="3">
        <f>IFERROR(P213*(1/Q213),"")</f>
        <v>0.1402676507906733</v>
      </c>
      <c r="S213" s="8">
        <f>IFERROR(1/R213,"")</f>
        <v>7.1292275472149864</v>
      </c>
    </row>
    <row r="214" spans="1:19" x14ac:dyDescent="0.25">
      <c r="A214" s="1">
        <v>21</v>
      </c>
      <c r="B214" s="5">
        <v>0.68055555555555547</v>
      </c>
      <c r="C214" s="1" t="s">
        <v>89</v>
      </c>
      <c r="D214" s="1">
        <v>6</v>
      </c>
      <c r="E214" s="1">
        <v>7</v>
      </c>
      <c r="F214" s="1" t="s">
        <v>239</v>
      </c>
      <c r="G214" s="2">
        <v>52.754366666666598</v>
      </c>
      <c r="H214" s="6">
        <f>1+COUNTIFS(A:A,A214,O:O,"&lt;"&amp;O214)</f>
        <v>4</v>
      </c>
      <c r="I214" s="2">
        <f>AVERAGEIF(A:A,A214,G:G)</f>
        <v>47.624630303030287</v>
      </c>
      <c r="J214" s="2">
        <f>G214-I214</f>
        <v>5.1297363636363116</v>
      </c>
      <c r="K214" s="2">
        <f>90+J214</f>
        <v>95.129736363636312</v>
      </c>
      <c r="L214" s="2">
        <f>EXP(0.06*K214)</f>
        <v>301.20291740493172</v>
      </c>
      <c r="M214" s="2">
        <f>SUMIF(A:A,A214,L:L)</f>
        <v>2859.8838288037637</v>
      </c>
      <c r="N214" s="3">
        <f>L214/M214</f>
        <v>0.10531998341027696</v>
      </c>
      <c r="O214" s="7">
        <f>1/N214</f>
        <v>9.4948742643119477</v>
      </c>
      <c r="P214" s="3">
        <f>IF(O214&gt;21,"",N214)</f>
        <v>0.10531998341027696</v>
      </c>
      <c r="Q214" s="3">
        <f>IF(ISNUMBER(P214),SUMIF(A:A,A214,P:P),"")</f>
        <v>0.93359625281402636</v>
      </c>
      <c r="R214" s="3">
        <f>IFERROR(P214*(1/Q214),"")</f>
        <v>0.11281106055516361</v>
      </c>
      <c r="S214" s="8">
        <f>IFERROR(1/R214,"")</f>
        <v>8.8643790341019688</v>
      </c>
    </row>
    <row r="215" spans="1:19" x14ac:dyDescent="0.25">
      <c r="A215" s="1">
        <v>21</v>
      </c>
      <c r="B215" s="5">
        <v>0.68055555555555547</v>
      </c>
      <c r="C215" s="1" t="s">
        <v>89</v>
      </c>
      <c r="D215" s="1">
        <v>6</v>
      </c>
      <c r="E215" s="1">
        <v>5</v>
      </c>
      <c r="F215" s="1" t="s">
        <v>237</v>
      </c>
      <c r="G215" s="2">
        <v>50.996266666666699</v>
      </c>
      <c r="H215" s="6">
        <f>1+COUNTIFS(A:A,A215,O:O,"&lt;"&amp;O215)</f>
        <v>5</v>
      </c>
      <c r="I215" s="2">
        <f>AVERAGEIF(A:A,A215,G:G)</f>
        <v>47.624630303030287</v>
      </c>
      <c r="J215" s="2">
        <f>G215-I215</f>
        <v>3.3716363636364122</v>
      </c>
      <c r="K215" s="2">
        <f>90+J215</f>
        <v>93.371636363636412</v>
      </c>
      <c r="L215" s="2">
        <f>EXP(0.06*K215)</f>
        <v>271.04861117367165</v>
      </c>
      <c r="M215" s="2">
        <f>SUMIF(A:A,A215,L:L)</f>
        <v>2859.8838288037637</v>
      </c>
      <c r="N215" s="3">
        <f>L215/M215</f>
        <v>9.4776091407547225E-2</v>
      </c>
      <c r="O215" s="7">
        <f>1/N215</f>
        <v>10.551184219023067</v>
      </c>
      <c r="P215" s="3">
        <f>IF(O215&gt;21,"",N215)</f>
        <v>9.4776091407547225E-2</v>
      </c>
      <c r="Q215" s="3">
        <f>IF(ISNUMBER(P215),SUMIF(A:A,A215,P:P),"")</f>
        <v>0.93359625281402636</v>
      </c>
      <c r="R215" s="3">
        <f>IFERROR(P215*(1/Q215),"")</f>
        <v>0.10151721487942471</v>
      </c>
      <c r="S215" s="8">
        <f>IFERROR(1/R215,"")</f>
        <v>9.8505460496304238</v>
      </c>
    </row>
    <row r="216" spans="1:19" x14ac:dyDescent="0.25">
      <c r="A216" s="1">
        <v>21</v>
      </c>
      <c r="B216" s="5">
        <v>0.68055555555555547</v>
      </c>
      <c r="C216" s="1" t="s">
        <v>89</v>
      </c>
      <c r="D216" s="1">
        <v>6</v>
      </c>
      <c r="E216" s="1">
        <v>6</v>
      </c>
      <c r="F216" s="1" t="s">
        <v>238</v>
      </c>
      <c r="G216" s="2">
        <v>47.553933333333298</v>
      </c>
      <c r="H216" s="6">
        <f>1+COUNTIFS(A:A,A216,O:O,"&lt;"&amp;O216)</f>
        <v>6</v>
      </c>
      <c r="I216" s="2">
        <f>AVERAGEIF(A:A,A216,G:G)</f>
        <v>47.624630303030287</v>
      </c>
      <c r="J216" s="2">
        <f>G216-I216</f>
        <v>-7.0696969696989242E-2</v>
      </c>
      <c r="K216" s="2">
        <f>90+J216</f>
        <v>89.929303030303004</v>
      </c>
      <c r="L216" s="2">
        <f>EXP(0.06*K216)</f>
        <v>220.46923951414186</v>
      </c>
      <c r="M216" s="2">
        <f>SUMIF(A:A,A216,L:L)</f>
        <v>2859.8838288037637</v>
      </c>
      <c r="N216" s="3">
        <f>L216/M216</f>
        <v>7.7090278036349491E-2</v>
      </c>
      <c r="O216" s="7">
        <f>1/N216</f>
        <v>12.971804298441906</v>
      </c>
      <c r="P216" s="3">
        <f>IF(O216&gt;21,"",N216)</f>
        <v>7.7090278036349491E-2</v>
      </c>
      <c r="Q216" s="3">
        <f>IF(ISNUMBER(P216),SUMIF(A:A,A216,P:P),"")</f>
        <v>0.93359625281402636</v>
      </c>
      <c r="R216" s="3">
        <f>IFERROR(P216*(1/Q216),"")</f>
        <v>8.2573465568210658E-2</v>
      </c>
      <c r="S216" s="8">
        <f>IFERROR(1/R216,"")</f>
        <v>12.110427885262242</v>
      </c>
    </row>
    <row r="217" spans="1:19" x14ac:dyDescent="0.25">
      <c r="A217" s="1">
        <v>21</v>
      </c>
      <c r="B217" s="5">
        <v>0.68055555555555547</v>
      </c>
      <c r="C217" s="1" t="s">
        <v>89</v>
      </c>
      <c r="D217" s="1">
        <v>6</v>
      </c>
      <c r="E217" s="1">
        <v>10</v>
      </c>
      <c r="F217" s="1" t="s">
        <v>241</v>
      </c>
      <c r="G217" s="2">
        <v>44.1922</v>
      </c>
      <c r="H217" s="6">
        <f>1+COUNTIFS(A:A,A217,O:O,"&lt;"&amp;O217)</f>
        <v>7</v>
      </c>
      <c r="I217" s="2">
        <f>AVERAGEIF(A:A,A217,G:G)</f>
        <v>47.624630303030287</v>
      </c>
      <c r="J217" s="2">
        <f>G217-I217</f>
        <v>-3.4324303030302872</v>
      </c>
      <c r="K217" s="2">
        <f>90+J217</f>
        <v>86.567569696969713</v>
      </c>
      <c r="L217" s="2">
        <f>EXP(0.06*K217)</f>
        <v>180.19762797885076</v>
      </c>
      <c r="M217" s="2">
        <f>SUMIF(A:A,A217,L:L)</f>
        <v>2859.8838288037637</v>
      </c>
      <c r="N217" s="3">
        <f>L217/M217</f>
        <v>6.3008722999152056E-2</v>
      </c>
      <c r="O217" s="7">
        <f>1/N217</f>
        <v>15.870818394676203</v>
      </c>
      <c r="P217" s="3">
        <f>IF(O217&gt;21,"",N217)</f>
        <v>6.3008722999152056E-2</v>
      </c>
      <c r="Q217" s="3">
        <f>IF(ISNUMBER(P217),SUMIF(A:A,A217,P:P),"")</f>
        <v>0.93359625281402636</v>
      </c>
      <c r="R217" s="3">
        <f>IFERROR(P217*(1/Q217),"")</f>
        <v>6.7490334080961098E-2</v>
      </c>
      <c r="S217" s="8">
        <f>IFERROR(1/R217,"")</f>
        <v>14.816936582361624</v>
      </c>
    </row>
    <row r="218" spans="1:19" x14ac:dyDescent="0.25">
      <c r="A218" s="1">
        <v>21</v>
      </c>
      <c r="B218" s="5">
        <v>0.68055555555555547</v>
      </c>
      <c r="C218" s="1" t="s">
        <v>89</v>
      </c>
      <c r="D218" s="1">
        <v>6</v>
      </c>
      <c r="E218" s="1">
        <v>2</v>
      </c>
      <c r="F218" s="1" t="s">
        <v>234</v>
      </c>
      <c r="G218" s="2">
        <v>42.496833333333299</v>
      </c>
      <c r="H218" s="6">
        <f>1+COUNTIFS(A:A,A218,O:O,"&lt;"&amp;O218)</f>
        <v>8</v>
      </c>
      <c r="I218" s="2">
        <f>AVERAGEIF(A:A,A218,G:G)</f>
        <v>47.624630303030287</v>
      </c>
      <c r="J218" s="2">
        <f>G218-I218</f>
        <v>-5.1277969696969876</v>
      </c>
      <c r="K218" s="2">
        <f>90+J218</f>
        <v>84.872203030303012</v>
      </c>
      <c r="L218" s="2">
        <f>EXP(0.06*K218)</f>
        <v>162.76902670582271</v>
      </c>
      <c r="M218" s="2">
        <f>SUMIF(A:A,A218,L:L)</f>
        <v>2859.8838288037637</v>
      </c>
      <c r="N218" s="3">
        <f>L218/M218</f>
        <v>5.6914558929446434E-2</v>
      </c>
      <c r="O218" s="7">
        <f>1/N218</f>
        <v>17.570196779344982</v>
      </c>
      <c r="P218" s="3">
        <f>IF(O218&gt;21,"",N218)</f>
        <v>5.6914558929446434E-2</v>
      </c>
      <c r="Q218" s="3">
        <f>IF(ISNUMBER(P218),SUMIF(A:A,A218,P:P),"")</f>
        <v>0.93359625281402636</v>
      </c>
      <c r="R218" s="3">
        <f>IFERROR(P218*(1/Q218),"")</f>
        <v>6.0962711405380815E-2</v>
      </c>
      <c r="S218" s="8">
        <f>IFERROR(1/R218,"")</f>
        <v>16.403469874401551</v>
      </c>
    </row>
    <row r="219" spans="1:19" x14ac:dyDescent="0.25">
      <c r="A219" s="1">
        <v>21</v>
      </c>
      <c r="B219" s="5">
        <v>0.68055555555555547</v>
      </c>
      <c r="C219" s="1" t="s">
        <v>89</v>
      </c>
      <c r="D219" s="1">
        <v>6</v>
      </c>
      <c r="E219" s="1">
        <v>11</v>
      </c>
      <c r="F219" s="1" t="s">
        <v>242</v>
      </c>
      <c r="G219" s="2">
        <v>40.082799999999999</v>
      </c>
      <c r="H219" s="6">
        <f>1+COUNTIFS(A:A,A219,O:O,"&lt;"&amp;O219)</f>
        <v>9</v>
      </c>
      <c r="I219" s="2">
        <f>AVERAGEIF(A:A,A219,G:G)</f>
        <v>47.624630303030287</v>
      </c>
      <c r="J219" s="2">
        <f>G219-I219</f>
        <v>-7.541830303030288</v>
      </c>
      <c r="K219" s="2">
        <f>90+J219</f>
        <v>82.458169696969719</v>
      </c>
      <c r="L219" s="2">
        <f>EXP(0.06*K219)</f>
        <v>140.82108470222127</v>
      </c>
      <c r="M219" s="2">
        <f>SUMIF(A:A,A219,L:L)</f>
        <v>2859.8838288037637</v>
      </c>
      <c r="N219" s="3">
        <f>L219/M219</f>
        <v>4.9240141604326673E-2</v>
      </c>
      <c r="O219" s="7">
        <f>1/N219</f>
        <v>20.308633716685559</v>
      </c>
      <c r="P219" s="3">
        <f>IF(O219&gt;21,"",N219)</f>
        <v>4.9240141604326673E-2</v>
      </c>
      <c r="Q219" s="3">
        <f>IF(ISNUMBER(P219),SUMIF(A:A,A219,P:P),"")</f>
        <v>0.93359625281402636</v>
      </c>
      <c r="R219" s="3">
        <f>IFERROR(P219*(1/Q219),"")</f>
        <v>5.274243706089015E-2</v>
      </c>
      <c r="S219" s="8">
        <f>IFERROR(1/R219,"")</f>
        <v>18.960064337670229</v>
      </c>
    </row>
    <row r="220" spans="1:19" x14ac:dyDescent="0.25">
      <c r="A220" s="1">
        <v>21</v>
      </c>
      <c r="B220" s="5">
        <v>0.68055555555555547</v>
      </c>
      <c r="C220" s="1" t="s">
        <v>89</v>
      </c>
      <c r="D220" s="1">
        <v>6</v>
      </c>
      <c r="E220" s="1">
        <v>12</v>
      </c>
      <c r="F220" s="1" t="s">
        <v>243</v>
      </c>
      <c r="G220" s="2">
        <v>34.824533333333299</v>
      </c>
      <c r="H220" s="6">
        <f>1+COUNTIFS(A:A,A220,O:O,"&lt;"&amp;O220)</f>
        <v>10</v>
      </c>
      <c r="I220" s="2">
        <f>AVERAGEIF(A:A,A220,G:G)</f>
        <v>47.624630303030287</v>
      </c>
      <c r="J220" s="2">
        <f>G220-I220</f>
        <v>-12.800096969696988</v>
      </c>
      <c r="K220" s="2">
        <f>90+J220</f>
        <v>77.199903030303005</v>
      </c>
      <c r="L220" s="2">
        <f>EXP(0.06*K220)</f>
        <v>102.71869976578631</v>
      </c>
      <c r="M220" s="2">
        <f>SUMIF(A:A,A220,L:L)</f>
        <v>2859.8838288037637</v>
      </c>
      <c r="N220" s="3">
        <f>L220/M220</f>
        <v>3.5917088215695683E-2</v>
      </c>
      <c r="O220" s="7">
        <f>1/N220</f>
        <v>27.841900601591707</v>
      </c>
      <c r="P220" s="3" t="str">
        <f>IF(O220&gt;21,"",N220)</f>
        <v/>
      </c>
      <c r="Q220" s="3" t="str">
        <f>IF(ISNUMBER(P220),SUMIF(A:A,A220,P:P),"")</f>
        <v/>
      </c>
      <c r="R220" s="3" t="str">
        <f>IFERROR(P220*(1/Q220),"")</f>
        <v/>
      </c>
      <c r="S220" s="8" t="str">
        <f>IFERROR(1/R220,"")</f>
        <v/>
      </c>
    </row>
    <row r="221" spans="1:19" x14ac:dyDescent="0.25">
      <c r="A221" s="1">
        <v>21</v>
      </c>
      <c r="B221" s="5">
        <v>0.68055555555555547</v>
      </c>
      <c r="C221" s="1" t="s">
        <v>89</v>
      </c>
      <c r="D221" s="1">
        <v>6</v>
      </c>
      <c r="E221" s="1">
        <v>1</v>
      </c>
      <c r="F221" s="1" t="s">
        <v>233</v>
      </c>
      <c r="G221" s="2">
        <v>32.092466666666603</v>
      </c>
      <c r="H221" s="6">
        <f>1+COUNTIFS(A:A,A221,O:O,"&lt;"&amp;O221)</f>
        <v>11</v>
      </c>
      <c r="I221" s="2">
        <f>AVERAGEIF(A:A,A221,G:G)</f>
        <v>47.624630303030287</v>
      </c>
      <c r="J221" s="2">
        <f>G221-I221</f>
        <v>-15.532163636363684</v>
      </c>
      <c r="K221" s="2">
        <f>90+J221</f>
        <v>74.467836363636309</v>
      </c>
      <c r="L221" s="2">
        <f>EXP(0.06*K221)</f>
        <v>87.188302983352557</v>
      </c>
      <c r="M221" s="2">
        <f>SUMIF(A:A,A221,L:L)</f>
        <v>2859.8838288037637</v>
      </c>
      <c r="N221" s="3">
        <f>L221/M221</f>
        <v>3.0486658970277757E-2</v>
      </c>
      <c r="O221" s="7">
        <f>1/N221</f>
        <v>32.801232859754364</v>
      </c>
      <c r="P221" s="3" t="str">
        <f>IF(O221&gt;21,"",N221)</f>
        <v/>
      </c>
      <c r="Q221" s="3" t="str">
        <f>IF(ISNUMBER(P221),SUMIF(A:A,A221,P:P),"")</f>
        <v/>
      </c>
      <c r="R221" s="3" t="str">
        <f>IFERROR(P221*(1/Q221),"")</f>
        <v/>
      </c>
      <c r="S221" s="8" t="str">
        <f>IFERROR(1/R221,"")</f>
        <v/>
      </c>
    </row>
    <row r="222" spans="1:19" x14ac:dyDescent="0.25">
      <c r="A222" s="1">
        <v>22</v>
      </c>
      <c r="B222" s="5">
        <v>0.68333333333333324</v>
      </c>
      <c r="C222" s="1" t="s">
        <v>185</v>
      </c>
      <c r="D222" s="1">
        <v>4</v>
      </c>
      <c r="E222" s="1">
        <v>10</v>
      </c>
      <c r="F222" s="1" t="s">
        <v>253</v>
      </c>
      <c r="G222" s="2">
        <v>67.998199999999997</v>
      </c>
      <c r="H222" s="6">
        <f>1+COUNTIFS(A:A,A222,O:O,"&lt;"&amp;O222)</f>
        <v>1</v>
      </c>
      <c r="I222" s="2">
        <f>AVERAGEIF(A:A,A222,G:G)</f>
        <v>48.136475000000011</v>
      </c>
      <c r="J222" s="2">
        <f>G222-I222</f>
        <v>19.861724999999986</v>
      </c>
      <c r="K222" s="2">
        <f>90+J222</f>
        <v>109.86172499999998</v>
      </c>
      <c r="L222" s="2">
        <f>EXP(0.06*K222)</f>
        <v>729.02170118868594</v>
      </c>
      <c r="M222" s="2">
        <f>SUMIF(A:A,A222,L:L)</f>
        <v>3176.6541797536975</v>
      </c>
      <c r="N222" s="3">
        <f>L222/M222</f>
        <v>0.22949356774026022</v>
      </c>
      <c r="O222" s="7">
        <f>1/N222</f>
        <v>4.3574206015734411</v>
      </c>
      <c r="P222" s="3">
        <f>IF(O222&gt;21,"",N222)</f>
        <v>0.22949356774026022</v>
      </c>
      <c r="Q222" s="3">
        <f>IF(ISNUMBER(P222),SUMIF(A:A,A222,P:P),"")</f>
        <v>0.94565254346724781</v>
      </c>
      <c r="R222" s="3">
        <f>IFERROR(P222*(1/Q222),"")</f>
        <v>0.24268275840386253</v>
      </c>
      <c r="S222" s="8">
        <f>IFERROR(1/R222,"")</f>
        <v>4.12060587483451</v>
      </c>
    </row>
    <row r="223" spans="1:19" x14ac:dyDescent="0.25">
      <c r="A223" s="1">
        <v>22</v>
      </c>
      <c r="B223" s="5">
        <v>0.68333333333333324</v>
      </c>
      <c r="C223" s="1" t="s">
        <v>185</v>
      </c>
      <c r="D223" s="1">
        <v>4</v>
      </c>
      <c r="E223" s="1">
        <v>6</v>
      </c>
      <c r="F223" s="1" t="s">
        <v>249</v>
      </c>
      <c r="G223" s="2">
        <v>56.202266666666702</v>
      </c>
      <c r="H223" s="6">
        <f>1+COUNTIFS(A:A,A223,O:O,"&lt;"&amp;O223)</f>
        <v>2</v>
      </c>
      <c r="I223" s="2">
        <f>AVERAGEIF(A:A,A223,G:G)</f>
        <v>48.136475000000011</v>
      </c>
      <c r="J223" s="2">
        <f>G223-I223</f>
        <v>8.0657916666666907</v>
      </c>
      <c r="K223" s="2">
        <f>90+J223</f>
        <v>98.065791666666684</v>
      </c>
      <c r="L223" s="2">
        <f>EXP(0.06*K223)</f>
        <v>359.2244851895361</v>
      </c>
      <c r="M223" s="2">
        <f>SUMIF(A:A,A223,L:L)</f>
        <v>3176.6541797536975</v>
      </c>
      <c r="N223" s="3">
        <f>L223/M223</f>
        <v>0.11308265390644084</v>
      </c>
      <c r="O223" s="7">
        <f>1/N223</f>
        <v>8.8430892400823211</v>
      </c>
      <c r="P223" s="3">
        <f>IF(O223&gt;21,"",N223)</f>
        <v>0.11308265390644084</v>
      </c>
      <c r="Q223" s="3">
        <f>IF(ISNUMBER(P223),SUMIF(A:A,A223,P:P),"")</f>
        <v>0.94565254346724781</v>
      </c>
      <c r="R223" s="3">
        <f>IFERROR(P223*(1/Q223),"")</f>
        <v>0.1195816102728617</v>
      </c>
      <c r="S223" s="8">
        <f>IFERROR(1/R223,"")</f>
        <v>8.3624898319916987</v>
      </c>
    </row>
    <row r="224" spans="1:19" x14ac:dyDescent="0.25">
      <c r="A224" s="1">
        <v>22</v>
      </c>
      <c r="B224" s="5">
        <v>0.68333333333333324</v>
      </c>
      <c r="C224" s="1" t="s">
        <v>185</v>
      </c>
      <c r="D224" s="1">
        <v>4</v>
      </c>
      <c r="E224" s="1">
        <v>2</v>
      </c>
      <c r="F224" s="1" t="s">
        <v>245</v>
      </c>
      <c r="G224" s="2">
        <v>55.655166666666702</v>
      </c>
      <c r="H224" s="6">
        <f>1+COUNTIFS(A:A,A224,O:O,"&lt;"&amp;O224)</f>
        <v>3</v>
      </c>
      <c r="I224" s="2">
        <f>AVERAGEIF(A:A,A224,G:G)</f>
        <v>48.136475000000011</v>
      </c>
      <c r="J224" s="2">
        <f>G224-I224</f>
        <v>7.5186916666666903</v>
      </c>
      <c r="K224" s="2">
        <f>90+J224</f>
        <v>97.518691666666683</v>
      </c>
      <c r="L224" s="2">
        <f>EXP(0.06*K224)</f>
        <v>347.62402228724608</v>
      </c>
      <c r="M224" s="2">
        <f>SUMIF(A:A,A224,L:L)</f>
        <v>3176.6541797536975</v>
      </c>
      <c r="N224" s="3">
        <f>L224/M224</f>
        <v>0.1094308673896002</v>
      </c>
      <c r="O224" s="7">
        <f>1/N224</f>
        <v>9.1381894693364671</v>
      </c>
      <c r="P224" s="3">
        <f>IF(O224&gt;21,"",N224)</f>
        <v>0.1094308673896002</v>
      </c>
      <c r="Q224" s="3">
        <f>IF(ISNUMBER(P224),SUMIF(A:A,A224,P:P),"")</f>
        <v>0.94565254346724781</v>
      </c>
      <c r="R224" s="3">
        <f>IFERROR(P224*(1/Q224),"")</f>
        <v>0.11571995247680553</v>
      </c>
      <c r="S224" s="8">
        <f>IFERROR(1/R224,"")</f>
        <v>8.6415521143636518</v>
      </c>
    </row>
    <row r="225" spans="1:19" x14ac:dyDescent="0.25">
      <c r="A225" s="1">
        <v>22</v>
      </c>
      <c r="B225" s="5">
        <v>0.68333333333333324</v>
      </c>
      <c r="C225" s="1" t="s">
        <v>185</v>
      </c>
      <c r="D225" s="1">
        <v>4</v>
      </c>
      <c r="E225" s="1">
        <v>8</v>
      </c>
      <c r="F225" s="1" t="s">
        <v>251</v>
      </c>
      <c r="G225" s="2">
        <v>53.916200000000003</v>
      </c>
      <c r="H225" s="6">
        <f>1+COUNTIFS(A:A,A225,O:O,"&lt;"&amp;O225)</f>
        <v>4</v>
      </c>
      <c r="I225" s="2">
        <f>AVERAGEIF(A:A,A225,G:G)</f>
        <v>48.136475000000011</v>
      </c>
      <c r="J225" s="2">
        <f>G225-I225</f>
        <v>5.779724999999992</v>
      </c>
      <c r="K225" s="2">
        <f>90+J225</f>
        <v>95.779724999999985</v>
      </c>
      <c r="L225" s="2">
        <f>EXP(0.06*K225)</f>
        <v>313.18168957392203</v>
      </c>
      <c r="M225" s="2">
        <f>SUMIF(A:A,A225,L:L)</f>
        <v>3176.6541797536975</v>
      </c>
      <c r="N225" s="3">
        <f>L225/M225</f>
        <v>9.8588537452384772E-2</v>
      </c>
      <c r="O225" s="7">
        <f>1/N225</f>
        <v>10.143167003394986</v>
      </c>
      <c r="P225" s="3">
        <f>IF(O225&gt;21,"",N225)</f>
        <v>9.8588537452384772E-2</v>
      </c>
      <c r="Q225" s="3">
        <f>IF(ISNUMBER(P225),SUMIF(A:A,A225,P:P),"")</f>
        <v>0.94565254346724781</v>
      </c>
      <c r="R225" s="3">
        <f>IFERROR(P225*(1/Q225),"")</f>
        <v>0.10425450461002152</v>
      </c>
      <c r="S225" s="8">
        <f>IFERROR(1/R225,"")</f>
        <v>9.5919116755735327</v>
      </c>
    </row>
    <row r="226" spans="1:19" x14ac:dyDescent="0.25">
      <c r="A226" s="1">
        <v>22</v>
      </c>
      <c r="B226" s="5">
        <v>0.68333333333333324</v>
      </c>
      <c r="C226" s="1" t="s">
        <v>185</v>
      </c>
      <c r="D226" s="1">
        <v>4</v>
      </c>
      <c r="E226" s="1">
        <v>4</v>
      </c>
      <c r="F226" s="1" t="s">
        <v>247</v>
      </c>
      <c r="G226" s="2">
        <v>52.272833333333402</v>
      </c>
      <c r="H226" s="6">
        <f>1+COUNTIFS(A:A,A226,O:O,"&lt;"&amp;O226)</f>
        <v>5</v>
      </c>
      <c r="I226" s="2">
        <f>AVERAGEIF(A:A,A226,G:G)</f>
        <v>48.136475000000011</v>
      </c>
      <c r="J226" s="2">
        <f>G226-I226</f>
        <v>4.1363583333333906</v>
      </c>
      <c r="K226" s="2">
        <f>90+J226</f>
        <v>94.136358333333391</v>
      </c>
      <c r="L226" s="2">
        <f>EXP(0.06*K226)</f>
        <v>283.77495157624088</v>
      </c>
      <c r="M226" s="2">
        <f>SUMIF(A:A,A226,L:L)</f>
        <v>3176.6541797536975</v>
      </c>
      <c r="N226" s="3">
        <f>L226/M226</f>
        <v>8.9331395713411726E-2</v>
      </c>
      <c r="O226" s="7">
        <f>1/N226</f>
        <v>11.194272652004086</v>
      </c>
      <c r="P226" s="3">
        <f>IF(O226&gt;21,"",N226)</f>
        <v>8.9331395713411726E-2</v>
      </c>
      <c r="Q226" s="3">
        <f>IF(ISNUMBER(P226),SUMIF(A:A,A226,P:P),"")</f>
        <v>0.94565254346724781</v>
      </c>
      <c r="R226" s="3">
        <f>IFERROR(P226*(1/Q226),"")</f>
        <v>9.4465347056411381E-2</v>
      </c>
      <c r="S226" s="8">
        <f>IFERROR(1/R226,"")</f>
        <v>10.585892405633519</v>
      </c>
    </row>
    <row r="227" spans="1:19" x14ac:dyDescent="0.25">
      <c r="A227" s="1">
        <v>22</v>
      </c>
      <c r="B227" s="5">
        <v>0.68333333333333324</v>
      </c>
      <c r="C227" s="1" t="s">
        <v>185</v>
      </c>
      <c r="D227" s="1">
        <v>4</v>
      </c>
      <c r="E227" s="1">
        <v>1</v>
      </c>
      <c r="F227" s="1" t="s">
        <v>244</v>
      </c>
      <c r="G227" s="2">
        <v>49.730000000000004</v>
      </c>
      <c r="H227" s="6">
        <f>1+COUNTIFS(A:A,A227,O:O,"&lt;"&amp;O227)</f>
        <v>6</v>
      </c>
      <c r="I227" s="2">
        <f>AVERAGEIF(A:A,A227,G:G)</f>
        <v>48.136475000000011</v>
      </c>
      <c r="J227" s="2">
        <f>G227-I227</f>
        <v>1.5935249999999925</v>
      </c>
      <c r="K227" s="2">
        <f>90+J227</f>
        <v>91.593525</v>
      </c>
      <c r="L227" s="2">
        <f>EXP(0.06*K227)</f>
        <v>243.62045452912494</v>
      </c>
      <c r="M227" s="2">
        <f>SUMIF(A:A,A227,L:L)</f>
        <v>3176.6541797536975</v>
      </c>
      <c r="N227" s="3">
        <f>L227/M227</f>
        <v>7.6690895748688037E-2</v>
      </c>
      <c r="O227" s="7">
        <f>1/N227</f>
        <v>13.039357413126931</v>
      </c>
      <c r="P227" s="3">
        <f>IF(O227&gt;21,"",N227)</f>
        <v>7.6690895748688037E-2</v>
      </c>
      <c r="Q227" s="3">
        <f>IF(ISNUMBER(P227),SUMIF(A:A,A227,P:P),"")</f>
        <v>0.94565254346724781</v>
      </c>
      <c r="R227" s="3">
        <f>IFERROR(P227*(1/Q227),"")</f>
        <v>8.109838680018755E-2</v>
      </c>
      <c r="S227" s="8">
        <f>IFERROR(1/R227,"")</f>
        <v>12.330701502901995</v>
      </c>
    </row>
    <row r="228" spans="1:19" x14ac:dyDescent="0.25">
      <c r="A228" s="1">
        <v>22</v>
      </c>
      <c r="B228" s="5">
        <v>0.68333333333333324</v>
      </c>
      <c r="C228" s="1" t="s">
        <v>185</v>
      </c>
      <c r="D228" s="1">
        <v>4</v>
      </c>
      <c r="E228" s="1">
        <v>7</v>
      </c>
      <c r="F228" s="1" t="s">
        <v>250</v>
      </c>
      <c r="G228" s="2">
        <v>46.315966666666604</v>
      </c>
      <c r="H228" s="6">
        <f>1+COUNTIFS(A:A,A228,O:O,"&lt;"&amp;O228)</f>
        <v>7</v>
      </c>
      <c r="I228" s="2">
        <f>AVERAGEIF(A:A,A228,G:G)</f>
        <v>48.136475000000011</v>
      </c>
      <c r="J228" s="2">
        <f>G228-I228</f>
        <v>-1.8205083333334073</v>
      </c>
      <c r="K228" s="2">
        <f>90+J228</f>
        <v>88.179491666666593</v>
      </c>
      <c r="L228" s="2">
        <f>EXP(0.06*K228)</f>
        <v>198.49610941286903</v>
      </c>
      <c r="M228" s="2">
        <f>SUMIF(A:A,A228,L:L)</f>
        <v>3176.6541797536975</v>
      </c>
      <c r="N228" s="3">
        <f>L228/M228</f>
        <v>6.2485904407844441E-2</v>
      </c>
      <c r="O228" s="7">
        <f>1/N228</f>
        <v>16.003609285592105</v>
      </c>
      <c r="P228" s="3">
        <f>IF(O228&gt;21,"",N228)</f>
        <v>6.2485904407844441E-2</v>
      </c>
      <c r="Q228" s="3">
        <f>IF(ISNUMBER(P228),SUMIF(A:A,A228,P:P),"")</f>
        <v>0.94565254346724781</v>
      </c>
      <c r="R228" s="3">
        <f>IFERROR(P228*(1/Q228),"")</f>
        <v>6.6077022516895081E-2</v>
      </c>
      <c r="S228" s="8">
        <f>IFERROR(1/R228,"")</f>
        <v>15.13385382557624</v>
      </c>
    </row>
    <row r="229" spans="1:19" x14ac:dyDescent="0.25">
      <c r="A229" s="1">
        <v>22</v>
      </c>
      <c r="B229" s="5">
        <v>0.68333333333333324</v>
      </c>
      <c r="C229" s="1" t="s">
        <v>185</v>
      </c>
      <c r="D229" s="1">
        <v>4</v>
      </c>
      <c r="E229" s="1">
        <v>5</v>
      </c>
      <c r="F229" s="1" t="s">
        <v>248</v>
      </c>
      <c r="G229" s="2">
        <v>45.451333333333302</v>
      </c>
      <c r="H229" s="6">
        <f>1+COUNTIFS(A:A,A229,O:O,"&lt;"&amp;O229)</f>
        <v>8</v>
      </c>
      <c r="I229" s="2">
        <f>AVERAGEIF(A:A,A229,G:G)</f>
        <v>48.136475000000011</v>
      </c>
      <c r="J229" s="2">
        <f>G229-I229</f>
        <v>-2.6851416666667092</v>
      </c>
      <c r="K229" s="2">
        <f>90+J229</f>
        <v>87.314858333333291</v>
      </c>
      <c r="L229" s="2">
        <f>EXP(0.06*K229)</f>
        <v>188.46107747062274</v>
      </c>
      <c r="M229" s="2">
        <f>SUMIF(A:A,A229,L:L)</f>
        <v>3176.6541797536975</v>
      </c>
      <c r="N229" s="3">
        <f>L229/M229</f>
        <v>5.9326910266711851E-2</v>
      </c>
      <c r="O229" s="7">
        <f>1/N229</f>
        <v>16.85575728626975</v>
      </c>
      <c r="P229" s="3">
        <f>IF(O229&gt;21,"",N229)</f>
        <v>5.9326910266711851E-2</v>
      </c>
      <c r="Q229" s="3">
        <f>IF(ISNUMBER(P229),SUMIF(A:A,A229,P:P),"")</f>
        <v>0.94565254346724781</v>
      </c>
      <c r="R229" s="3">
        <f>IFERROR(P229*(1/Q229),"")</f>
        <v>6.2736478293802217E-2</v>
      </c>
      <c r="S229" s="8">
        <f>IFERROR(1/R229,"")</f>
        <v>15.939689749827586</v>
      </c>
    </row>
    <row r="230" spans="1:19" x14ac:dyDescent="0.25">
      <c r="A230" s="1">
        <v>22</v>
      </c>
      <c r="B230" s="5">
        <v>0.68333333333333324</v>
      </c>
      <c r="C230" s="1" t="s">
        <v>185</v>
      </c>
      <c r="D230" s="1">
        <v>4</v>
      </c>
      <c r="E230" s="1">
        <v>9</v>
      </c>
      <c r="F230" s="1" t="s">
        <v>252</v>
      </c>
      <c r="G230" s="2">
        <v>44.524166666666702</v>
      </c>
      <c r="H230" s="6">
        <f>1+COUNTIFS(A:A,A230,O:O,"&lt;"&amp;O230)</f>
        <v>9</v>
      </c>
      <c r="I230" s="2">
        <f>AVERAGEIF(A:A,A230,G:G)</f>
        <v>48.136475000000011</v>
      </c>
      <c r="J230" s="2">
        <f>G230-I230</f>
        <v>-3.6123083333333099</v>
      </c>
      <c r="K230" s="2">
        <f>90+J230</f>
        <v>86.387691666666683</v>
      </c>
      <c r="L230" s="2">
        <f>EXP(0.06*K230)</f>
        <v>178.26326954966351</v>
      </c>
      <c r="M230" s="2">
        <f>SUMIF(A:A,A230,L:L)</f>
        <v>3176.6541797536975</v>
      </c>
      <c r="N230" s="3">
        <f>L230/M230</f>
        <v>5.6116674797596376E-2</v>
      </c>
      <c r="O230" s="7">
        <f>1/N230</f>
        <v>17.820015238016786</v>
      </c>
      <c r="P230" s="3">
        <f>IF(O230&gt;21,"",N230)</f>
        <v>5.6116674797596376E-2</v>
      </c>
      <c r="Q230" s="3">
        <f>IF(ISNUMBER(P230),SUMIF(A:A,A230,P:P),"")</f>
        <v>0.94565254346724781</v>
      </c>
      <c r="R230" s="3">
        <f>IFERROR(P230*(1/Q230),"")</f>
        <v>5.9341747859994992E-2</v>
      </c>
      <c r="S230" s="8">
        <f>IFERROR(1/R230,"")</f>
        <v>16.851542734455688</v>
      </c>
    </row>
    <row r="231" spans="1:19" x14ac:dyDescent="0.25">
      <c r="A231" s="1">
        <v>22</v>
      </c>
      <c r="B231" s="5">
        <v>0.68333333333333324</v>
      </c>
      <c r="C231" s="1" t="s">
        <v>185</v>
      </c>
      <c r="D231" s="1">
        <v>4</v>
      </c>
      <c r="E231" s="1">
        <v>3</v>
      </c>
      <c r="F231" s="1" t="s">
        <v>246</v>
      </c>
      <c r="G231" s="2">
        <v>42.965033333333302</v>
      </c>
      <c r="H231" s="6">
        <f>1+COUNTIFS(A:A,A231,O:O,"&lt;"&amp;O231)</f>
        <v>10</v>
      </c>
      <c r="I231" s="2">
        <f>AVERAGEIF(A:A,A231,G:G)</f>
        <v>48.136475000000011</v>
      </c>
      <c r="J231" s="2">
        <f>G231-I231</f>
        <v>-5.1714416666667091</v>
      </c>
      <c r="K231" s="2">
        <f>90+J231</f>
        <v>84.828558333333291</v>
      </c>
      <c r="L231" s="2">
        <f>EXP(0.06*K231)</f>
        <v>162.34334402203666</v>
      </c>
      <c r="M231" s="2">
        <f>SUMIF(A:A,A231,L:L)</f>
        <v>3176.6541797536975</v>
      </c>
      <c r="N231" s="3">
        <f>L231/M231</f>
        <v>5.1105136044309357E-2</v>
      </c>
      <c r="O231" s="7">
        <f>1/N231</f>
        <v>19.567504900739848</v>
      </c>
      <c r="P231" s="3">
        <f>IF(O231&gt;21,"",N231)</f>
        <v>5.1105136044309357E-2</v>
      </c>
      <c r="Q231" s="3">
        <f>IF(ISNUMBER(P231),SUMIF(A:A,A231,P:P),"")</f>
        <v>0.94565254346724781</v>
      </c>
      <c r="R231" s="3">
        <f>IFERROR(P231*(1/Q231),"")</f>
        <v>5.4042191709157451E-2</v>
      </c>
      <c r="S231" s="8">
        <f>IFERROR(1/R231,"")</f>
        <v>18.504060778692473</v>
      </c>
    </row>
    <row r="232" spans="1:19" x14ac:dyDescent="0.25">
      <c r="A232" s="1">
        <v>22</v>
      </c>
      <c r="B232" s="5">
        <v>0.68333333333333324</v>
      </c>
      <c r="C232" s="1" t="s">
        <v>185</v>
      </c>
      <c r="D232" s="1">
        <v>4</v>
      </c>
      <c r="E232" s="1">
        <v>11</v>
      </c>
      <c r="F232" s="1" t="s">
        <v>254</v>
      </c>
      <c r="G232" s="2">
        <v>37.522866666666701</v>
      </c>
      <c r="H232" s="6">
        <f>1+COUNTIFS(A:A,A232,O:O,"&lt;"&amp;O232)</f>
        <v>11</v>
      </c>
      <c r="I232" s="2">
        <f>AVERAGEIF(A:A,A232,G:G)</f>
        <v>48.136475000000011</v>
      </c>
      <c r="J232" s="2">
        <f>G232-I232</f>
        <v>-10.61360833333331</v>
      </c>
      <c r="K232" s="2">
        <f>90+J232</f>
        <v>79.386391666666697</v>
      </c>
      <c r="L232" s="2">
        <f>EXP(0.06*K232)</f>
        <v>117.11817877321377</v>
      </c>
      <c r="M232" s="2">
        <f>SUMIF(A:A,A232,L:L)</f>
        <v>3176.6541797536975</v>
      </c>
      <c r="N232" s="3">
        <f>L232/M232</f>
        <v>3.6868406866464309E-2</v>
      </c>
      <c r="O232" s="7">
        <f>1/N232</f>
        <v>27.12349366279792</v>
      </c>
      <c r="P232" s="3" t="str">
        <f>IF(O232&gt;21,"",N232)</f>
        <v/>
      </c>
      <c r="Q232" s="3" t="str">
        <f>IF(ISNUMBER(P232),SUMIF(A:A,A232,P:P),"")</f>
        <v/>
      </c>
      <c r="R232" s="3" t="str">
        <f>IFERROR(P232*(1/Q232),"")</f>
        <v/>
      </c>
      <c r="S232" s="8" t="str">
        <f>IFERROR(1/R232,"")</f>
        <v/>
      </c>
    </row>
    <row r="233" spans="1:19" x14ac:dyDescent="0.25">
      <c r="A233" s="1">
        <v>22</v>
      </c>
      <c r="B233" s="5">
        <v>0.68333333333333324</v>
      </c>
      <c r="C233" s="1" t="s">
        <v>185</v>
      </c>
      <c r="D233" s="1">
        <v>4</v>
      </c>
      <c r="E233" s="1">
        <v>12</v>
      </c>
      <c r="F233" s="1" t="s">
        <v>255</v>
      </c>
      <c r="G233" s="2">
        <v>25.083666666666698</v>
      </c>
      <c r="H233" s="6">
        <f>1+COUNTIFS(A:A,A233,O:O,"&lt;"&amp;O233)</f>
        <v>12</v>
      </c>
      <c r="I233" s="2">
        <f>AVERAGEIF(A:A,A233,G:G)</f>
        <v>48.136475000000011</v>
      </c>
      <c r="J233" s="2">
        <f>G233-I233</f>
        <v>-23.052808333333314</v>
      </c>
      <c r="K233" s="2">
        <f>90+J233</f>
        <v>66.947191666666683</v>
      </c>
      <c r="L233" s="2">
        <f>EXP(0.06*K233)</f>
        <v>55.524896180535357</v>
      </c>
      <c r="M233" s="2">
        <f>SUMIF(A:A,A233,L:L)</f>
        <v>3176.6541797536975</v>
      </c>
      <c r="N233" s="3">
        <f>L233/M233</f>
        <v>1.7479049666287719E-2</v>
      </c>
      <c r="O233" s="7">
        <f>1/N233</f>
        <v>57.211348390909663</v>
      </c>
      <c r="P233" s="3" t="str">
        <f>IF(O233&gt;21,"",N233)</f>
        <v/>
      </c>
      <c r="Q233" s="3" t="str">
        <f>IF(ISNUMBER(P233),SUMIF(A:A,A233,P:P),"")</f>
        <v/>
      </c>
      <c r="R233" s="3" t="str">
        <f>IFERROR(P233*(1/Q233),"")</f>
        <v/>
      </c>
      <c r="S233" s="8" t="str">
        <f>IFERROR(1/R233,"")</f>
        <v/>
      </c>
    </row>
    <row r="234" spans="1:19" x14ac:dyDescent="0.25">
      <c r="A234" s="1">
        <v>23</v>
      </c>
      <c r="B234" s="5">
        <v>0.6875</v>
      </c>
      <c r="C234" s="1" t="s">
        <v>46</v>
      </c>
      <c r="D234" s="1">
        <v>7</v>
      </c>
      <c r="E234" s="1">
        <v>3</v>
      </c>
      <c r="F234" s="1" t="s">
        <v>257</v>
      </c>
      <c r="G234" s="2">
        <v>71.559066666666709</v>
      </c>
      <c r="H234" s="6">
        <f>1+COUNTIFS(A:A,A234,O:O,"&lt;"&amp;O234)</f>
        <v>1</v>
      </c>
      <c r="I234" s="2">
        <f>AVERAGEIF(A:A,A234,G:G)</f>
        <v>49.244296969696961</v>
      </c>
      <c r="J234" s="2">
        <f>G234-I234</f>
        <v>22.314769696969748</v>
      </c>
      <c r="K234" s="2">
        <f>90+J234</f>
        <v>112.31476969696975</v>
      </c>
      <c r="L234" s="2">
        <f>EXP(0.06*K234)</f>
        <v>844.61945923243388</v>
      </c>
      <c r="M234" s="2">
        <f>SUMIF(A:A,A234,L:L)</f>
        <v>3131.762675989582</v>
      </c>
      <c r="N234" s="3">
        <f>L234/M234</f>
        <v>0.26969459266754592</v>
      </c>
      <c r="O234" s="7">
        <f>1/N234</f>
        <v>3.7078978488556711</v>
      </c>
      <c r="P234" s="3">
        <f>IF(O234&gt;21,"",N234)</f>
        <v>0.26969459266754592</v>
      </c>
      <c r="Q234" s="3">
        <f>IF(ISNUMBER(P234),SUMIF(A:A,A234,P:P),"")</f>
        <v>0.90706778447424541</v>
      </c>
      <c r="R234" s="3">
        <f>IFERROR(P234*(1/Q234),"")</f>
        <v>0.2973257316418379</v>
      </c>
      <c r="S234" s="8">
        <f>IFERROR(1/R234,"")</f>
        <v>3.3633146868183337</v>
      </c>
    </row>
    <row r="235" spans="1:19" x14ac:dyDescent="0.25">
      <c r="A235" s="1">
        <v>23</v>
      </c>
      <c r="B235" s="5">
        <v>0.6875</v>
      </c>
      <c r="C235" s="1" t="s">
        <v>46</v>
      </c>
      <c r="D235" s="1">
        <v>7</v>
      </c>
      <c r="E235" s="1">
        <v>4</v>
      </c>
      <c r="F235" s="1" t="s">
        <v>258</v>
      </c>
      <c r="G235" s="2">
        <v>65.706299999999899</v>
      </c>
      <c r="H235" s="6">
        <f>1+COUNTIFS(A:A,A235,O:O,"&lt;"&amp;O235)</f>
        <v>2</v>
      </c>
      <c r="I235" s="2">
        <f>AVERAGEIF(A:A,A235,G:G)</f>
        <v>49.244296969696961</v>
      </c>
      <c r="J235" s="2">
        <f>G235-I235</f>
        <v>16.462003030302938</v>
      </c>
      <c r="K235" s="2">
        <f>90+J235</f>
        <v>106.46200303030294</v>
      </c>
      <c r="L235" s="2">
        <f>EXP(0.06*K235)</f>
        <v>594.49968235120843</v>
      </c>
      <c r="M235" s="2">
        <f>SUMIF(A:A,A235,L:L)</f>
        <v>3131.762675989582</v>
      </c>
      <c r="N235" s="3">
        <f>L235/M235</f>
        <v>0.18982909749486587</v>
      </c>
      <c r="O235" s="7">
        <f>1/N235</f>
        <v>5.2678962982850726</v>
      </c>
      <c r="P235" s="3">
        <f>IF(O235&gt;21,"",N235)</f>
        <v>0.18982909749486587</v>
      </c>
      <c r="Q235" s="3">
        <f>IF(ISNUMBER(P235),SUMIF(A:A,A235,P:P),"")</f>
        <v>0.90706778447424541</v>
      </c>
      <c r="R235" s="3">
        <f>IFERROR(P235*(1/Q235),"")</f>
        <v>0.20927774169037941</v>
      </c>
      <c r="S235" s="8">
        <f>IFERROR(1/R235,"")</f>
        <v>4.7783390241255193</v>
      </c>
    </row>
    <row r="236" spans="1:19" x14ac:dyDescent="0.25">
      <c r="A236" s="1">
        <v>23</v>
      </c>
      <c r="B236" s="5">
        <v>0.6875</v>
      </c>
      <c r="C236" s="1" t="s">
        <v>46</v>
      </c>
      <c r="D236" s="1">
        <v>7</v>
      </c>
      <c r="E236" s="1">
        <v>12</v>
      </c>
      <c r="F236" s="1" t="s">
        <v>266</v>
      </c>
      <c r="G236" s="2">
        <v>53.453766666666702</v>
      </c>
      <c r="H236" s="6">
        <f>1+COUNTIFS(A:A,A236,O:O,"&lt;"&amp;O236)</f>
        <v>3</v>
      </c>
      <c r="I236" s="2">
        <f>AVERAGEIF(A:A,A236,G:G)</f>
        <v>49.244296969696961</v>
      </c>
      <c r="J236" s="2">
        <f>G236-I236</f>
        <v>4.2094696969697409</v>
      </c>
      <c r="K236" s="2">
        <f>90+J236</f>
        <v>94.209469696969734</v>
      </c>
      <c r="L236" s="2">
        <f>EXP(0.06*K236)</f>
        <v>285.02251633101787</v>
      </c>
      <c r="M236" s="2">
        <f>SUMIF(A:A,A236,L:L)</f>
        <v>3131.762675989582</v>
      </c>
      <c r="N236" s="3">
        <f>L236/M236</f>
        <v>9.1010253911068068E-2</v>
      </c>
      <c r="O236" s="7">
        <f>1/N236</f>
        <v>10.987772883011225</v>
      </c>
      <c r="P236" s="3">
        <f>IF(O236&gt;21,"",N236)</f>
        <v>9.1010253911068068E-2</v>
      </c>
      <c r="Q236" s="3">
        <f>IF(ISNUMBER(P236),SUMIF(A:A,A236,P:P),"")</f>
        <v>0.90706778447424541</v>
      </c>
      <c r="R236" s="3">
        <f>IFERROR(P236*(1/Q236),"")</f>
        <v>0.10033456756908132</v>
      </c>
      <c r="S236" s="8">
        <f>IFERROR(1/R236,"")</f>
        <v>9.9666548052991839</v>
      </c>
    </row>
    <row r="237" spans="1:19" x14ac:dyDescent="0.25">
      <c r="A237" s="1">
        <v>23</v>
      </c>
      <c r="B237" s="5">
        <v>0.6875</v>
      </c>
      <c r="C237" s="1" t="s">
        <v>46</v>
      </c>
      <c r="D237" s="1">
        <v>7</v>
      </c>
      <c r="E237" s="1">
        <v>7</v>
      </c>
      <c r="F237" s="1" t="s">
        <v>261</v>
      </c>
      <c r="G237" s="2">
        <v>52.642733333333304</v>
      </c>
      <c r="H237" s="6">
        <f>1+COUNTIFS(A:A,A237,O:O,"&lt;"&amp;O237)</f>
        <v>4</v>
      </c>
      <c r="I237" s="2">
        <f>AVERAGEIF(A:A,A237,G:G)</f>
        <v>49.244296969696961</v>
      </c>
      <c r="J237" s="2">
        <f>G237-I237</f>
        <v>3.3984363636363426</v>
      </c>
      <c r="K237" s="2">
        <f>90+J237</f>
        <v>93.398436363636335</v>
      </c>
      <c r="L237" s="2">
        <f>EXP(0.06*K237)</f>
        <v>271.48480794865662</v>
      </c>
      <c r="M237" s="2">
        <f>SUMIF(A:A,A237,L:L)</f>
        <v>3131.762675989582</v>
      </c>
      <c r="N237" s="3">
        <f>L237/M237</f>
        <v>8.6687541821115863E-2</v>
      </c>
      <c r="O237" s="7">
        <f>1/N237</f>
        <v>11.535682971188072</v>
      </c>
      <c r="P237" s="3">
        <f>IF(O237&gt;21,"",N237)</f>
        <v>8.6687541821115863E-2</v>
      </c>
      <c r="Q237" s="3">
        <f>IF(ISNUMBER(P237),SUMIF(A:A,A237,P:P),"")</f>
        <v>0.90706778447424541</v>
      </c>
      <c r="R237" s="3">
        <f>IFERROR(P237*(1/Q237),"")</f>
        <v>9.5568978752080466E-2</v>
      </c>
      <c r="S237" s="8">
        <f>IFERROR(1/R237,"")</f>
        <v>10.463646395072844</v>
      </c>
    </row>
    <row r="238" spans="1:19" x14ac:dyDescent="0.25">
      <c r="A238" s="1">
        <v>23</v>
      </c>
      <c r="B238" s="5">
        <v>0.6875</v>
      </c>
      <c r="C238" s="1" t="s">
        <v>46</v>
      </c>
      <c r="D238" s="1">
        <v>7</v>
      </c>
      <c r="E238" s="1">
        <v>1</v>
      </c>
      <c r="F238" s="1" t="s">
        <v>256</v>
      </c>
      <c r="G238" s="2">
        <v>49.791999999999994</v>
      </c>
      <c r="H238" s="6">
        <f>1+COUNTIFS(A:A,A238,O:O,"&lt;"&amp;O238)</f>
        <v>5</v>
      </c>
      <c r="I238" s="2">
        <f>AVERAGEIF(A:A,A238,G:G)</f>
        <v>49.244296969696961</v>
      </c>
      <c r="J238" s="2">
        <f>G238-I238</f>
        <v>0.54770303030303324</v>
      </c>
      <c r="K238" s="2">
        <f>90+J238</f>
        <v>90.54770303030304</v>
      </c>
      <c r="L238" s="2">
        <f>EXP(0.06*K238)</f>
        <v>228.80318544728328</v>
      </c>
      <c r="M238" s="2">
        <f>SUMIF(A:A,A238,L:L)</f>
        <v>3131.762675989582</v>
      </c>
      <c r="N238" s="3">
        <f>L238/M238</f>
        <v>7.3058915735045443E-2</v>
      </c>
      <c r="O238" s="7">
        <f>1/N238</f>
        <v>13.687583369380782</v>
      </c>
      <c r="P238" s="3">
        <f>IF(O238&gt;21,"",N238)</f>
        <v>7.3058915735045443E-2</v>
      </c>
      <c r="Q238" s="3">
        <f>IF(ISNUMBER(P238),SUMIF(A:A,A238,P:P),"")</f>
        <v>0.90706778447424541</v>
      </c>
      <c r="R238" s="3">
        <f>IFERROR(P238*(1/Q238),"")</f>
        <v>8.0544053030603274E-2</v>
      </c>
      <c r="S238" s="8">
        <f>IFERROR(1/R238,"")</f>
        <v>12.415565921670753</v>
      </c>
    </row>
    <row r="239" spans="1:19" x14ac:dyDescent="0.25">
      <c r="A239" s="1">
        <v>23</v>
      </c>
      <c r="B239" s="5">
        <v>0.6875</v>
      </c>
      <c r="C239" s="1" t="s">
        <v>46</v>
      </c>
      <c r="D239" s="1">
        <v>7</v>
      </c>
      <c r="E239" s="1">
        <v>6</v>
      </c>
      <c r="F239" s="1" t="s">
        <v>260</v>
      </c>
      <c r="G239" s="2">
        <v>49.579666666666697</v>
      </c>
      <c r="H239" s="6">
        <f>1+COUNTIFS(A:A,A239,O:O,"&lt;"&amp;O239)</f>
        <v>6</v>
      </c>
      <c r="I239" s="2">
        <f>AVERAGEIF(A:A,A239,G:G)</f>
        <v>49.244296969696961</v>
      </c>
      <c r="J239" s="2">
        <f>G239-I239</f>
        <v>0.33536969696973529</v>
      </c>
      <c r="K239" s="2">
        <f>90+J239</f>
        <v>90.335369696969735</v>
      </c>
      <c r="L239" s="2">
        <f>EXP(0.06*K239)</f>
        <v>225.90672250998557</v>
      </c>
      <c r="M239" s="2">
        <f>SUMIF(A:A,A239,L:L)</f>
        <v>3131.762675989582</v>
      </c>
      <c r="N239" s="3">
        <f>L239/M239</f>
        <v>7.2134049058683231E-2</v>
      </c>
      <c r="O239" s="7">
        <f>1/N239</f>
        <v>13.863078713167338</v>
      </c>
      <c r="P239" s="3">
        <f>IF(O239&gt;21,"",N239)</f>
        <v>7.2134049058683231E-2</v>
      </c>
      <c r="Q239" s="3">
        <f>IF(ISNUMBER(P239),SUMIF(A:A,A239,P:P),"")</f>
        <v>0.90706778447424541</v>
      </c>
      <c r="R239" s="3">
        <f>IFERROR(P239*(1/Q239),"")</f>
        <v>7.9524430580999603E-2</v>
      </c>
      <c r="S239" s="8">
        <f>IFERROR(1/R239,"")</f>
        <v>12.57475209434477</v>
      </c>
    </row>
    <row r="240" spans="1:19" x14ac:dyDescent="0.25">
      <c r="A240" s="1">
        <v>23</v>
      </c>
      <c r="B240" s="5">
        <v>0.6875</v>
      </c>
      <c r="C240" s="1" t="s">
        <v>46</v>
      </c>
      <c r="D240" s="1">
        <v>7</v>
      </c>
      <c r="E240" s="1">
        <v>11</v>
      </c>
      <c r="F240" s="1" t="s">
        <v>265</v>
      </c>
      <c r="G240" s="2">
        <v>49.095866666666701</v>
      </c>
      <c r="H240" s="6">
        <f>1+COUNTIFS(A:A,A240,O:O,"&lt;"&amp;O240)</f>
        <v>7</v>
      </c>
      <c r="I240" s="2">
        <f>AVERAGEIF(A:A,A240,G:G)</f>
        <v>49.244296969696961</v>
      </c>
      <c r="J240" s="2">
        <f>G240-I240</f>
        <v>-0.14843030303025984</v>
      </c>
      <c r="K240" s="2">
        <f>90+J240</f>
        <v>89.851569696969733</v>
      </c>
      <c r="L240" s="2">
        <f>EXP(0.06*K240)</f>
        <v>219.44336517964086</v>
      </c>
      <c r="M240" s="2">
        <f>SUMIF(A:A,A240,L:L)</f>
        <v>3131.762675989582</v>
      </c>
      <c r="N240" s="3">
        <f>L240/M240</f>
        <v>7.0070240910033388E-2</v>
      </c>
      <c r="O240" s="7">
        <f>1/N240</f>
        <v>14.271393775910504</v>
      </c>
      <c r="P240" s="3">
        <f>IF(O240&gt;21,"",N240)</f>
        <v>7.0070240910033388E-2</v>
      </c>
      <c r="Q240" s="3">
        <f>IF(ISNUMBER(P240),SUMIF(A:A,A240,P:P),"")</f>
        <v>0.90706778447424541</v>
      </c>
      <c r="R240" s="3">
        <f>IFERROR(P240*(1/Q240),"")</f>
        <v>7.7249178186443362E-2</v>
      </c>
      <c r="S240" s="8">
        <f>IFERROR(1/R240,"")</f>
        <v>12.945121533674676</v>
      </c>
    </row>
    <row r="241" spans="1:19" x14ac:dyDescent="0.25">
      <c r="A241" s="1">
        <v>23</v>
      </c>
      <c r="B241" s="5">
        <v>0.6875</v>
      </c>
      <c r="C241" s="1" t="s">
        <v>46</v>
      </c>
      <c r="D241" s="1">
        <v>7</v>
      </c>
      <c r="E241" s="1">
        <v>5</v>
      </c>
      <c r="F241" s="1" t="s">
        <v>259</v>
      </c>
      <c r="G241" s="2">
        <v>44.932966666666601</v>
      </c>
      <c r="H241" s="6">
        <f>1+COUNTIFS(A:A,A241,O:O,"&lt;"&amp;O241)</f>
        <v>8</v>
      </c>
      <c r="I241" s="2">
        <f>AVERAGEIF(A:A,A241,G:G)</f>
        <v>49.244296969696961</v>
      </c>
      <c r="J241" s="2">
        <f>G241-I241</f>
        <v>-4.3113303030303598</v>
      </c>
      <c r="K241" s="2">
        <f>90+J241</f>
        <v>85.68866969696964</v>
      </c>
      <c r="L241" s="2">
        <f>EXP(0.06*K241)</f>
        <v>170.94129300877782</v>
      </c>
      <c r="M241" s="2">
        <f>SUMIF(A:A,A241,L:L)</f>
        <v>3131.762675989582</v>
      </c>
      <c r="N241" s="3">
        <f>L241/M241</f>
        <v>5.4583092875887654E-2</v>
      </c>
      <c r="O241" s="7">
        <f>1/N241</f>
        <v>18.320691395663928</v>
      </c>
      <c r="P241" s="3">
        <f>IF(O241&gt;21,"",N241)</f>
        <v>5.4583092875887654E-2</v>
      </c>
      <c r="Q241" s="3">
        <f>IF(ISNUMBER(P241),SUMIF(A:A,A241,P:P),"")</f>
        <v>0.90706778447424541</v>
      </c>
      <c r="R241" s="3">
        <f>IFERROR(P241*(1/Q241),"")</f>
        <v>6.017531854857474E-2</v>
      </c>
      <c r="S241" s="8">
        <f>IFERROR(1/R241,"")</f>
        <v>16.618108954301249</v>
      </c>
    </row>
    <row r="242" spans="1:19" x14ac:dyDescent="0.25">
      <c r="A242" s="1">
        <v>23</v>
      </c>
      <c r="B242" s="5">
        <v>0.6875</v>
      </c>
      <c r="C242" s="1" t="s">
        <v>46</v>
      </c>
      <c r="D242" s="1">
        <v>7</v>
      </c>
      <c r="E242" s="1">
        <v>10</v>
      </c>
      <c r="F242" s="1" t="s">
        <v>264</v>
      </c>
      <c r="G242" s="2">
        <v>39.676366666666702</v>
      </c>
      <c r="H242" s="6">
        <f>1+COUNTIFS(A:A,A242,O:O,"&lt;"&amp;O242)</f>
        <v>9</v>
      </c>
      <c r="I242" s="2">
        <f>AVERAGEIF(A:A,A242,G:G)</f>
        <v>49.244296969696961</v>
      </c>
      <c r="J242" s="2">
        <f>G242-I242</f>
        <v>-9.5679303030302592</v>
      </c>
      <c r="K242" s="2">
        <f>90+J242</f>
        <v>80.432069696969734</v>
      </c>
      <c r="L242" s="2">
        <f>EXP(0.06*K242)</f>
        <v>124.70166215386203</v>
      </c>
      <c r="M242" s="2">
        <f>SUMIF(A:A,A242,L:L)</f>
        <v>3131.762675989582</v>
      </c>
      <c r="N242" s="3">
        <f>L242/M242</f>
        <v>3.9818362709894195E-2</v>
      </c>
      <c r="O242" s="7">
        <f>1/N242</f>
        <v>25.114041159495411</v>
      </c>
      <c r="P242" s="3" t="str">
        <f>IF(O242&gt;21,"",N242)</f>
        <v/>
      </c>
      <c r="Q242" s="3" t="str">
        <f>IF(ISNUMBER(P242),SUMIF(A:A,A242,P:P),"")</f>
        <v/>
      </c>
      <c r="R242" s="3" t="str">
        <f>IFERROR(P242*(1/Q242),"")</f>
        <v/>
      </c>
      <c r="S242" s="8" t="str">
        <f>IFERROR(1/R242,"")</f>
        <v/>
      </c>
    </row>
    <row r="243" spans="1:19" x14ac:dyDescent="0.25">
      <c r="A243" s="1">
        <v>23</v>
      </c>
      <c r="B243" s="5">
        <v>0.6875</v>
      </c>
      <c r="C243" s="1" t="s">
        <v>46</v>
      </c>
      <c r="D243" s="1">
        <v>7</v>
      </c>
      <c r="E243" s="1">
        <v>9</v>
      </c>
      <c r="F243" s="1" t="s">
        <v>263</v>
      </c>
      <c r="G243" s="2">
        <v>35.8038666666666</v>
      </c>
      <c r="H243" s="6">
        <f>1+COUNTIFS(A:A,A243,O:O,"&lt;"&amp;O243)</f>
        <v>10</v>
      </c>
      <c r="I243" s="2">
        <f>AVERAGEIF(A:A,A243,G:G)</f>
        <v>49.244296969696961</v>
      </c>
      <c r="J243" s="2">
        <f>G243-I243</f>
        <v>-13.440430303030361</v>
      </c>
      <c r="K243" s="2">
        <f>90+J243</f>
        <v>76.559569696969646</v>
      </c>
      <c r="L243" s="2">
        <f>EXP(0.06*K243)</f>
        <v>98.847097035750522</v>
      </c>
      <c r="M243" s="2">
        <f>SUMIF(A:A,A243,L:L)</f>
        <v>3131.762675989582</v>
      </c>
      <c r="N243" s="3">
        <f>L243/M243</f>
        <v>3.1562767445178962E-2</v>
      </c>
      <c r="O243" s="7">
        <f>1/N243</f>
        <v>31.682899851443302</v>
      </c>
      <c r="P243" s="3" t="str">
        <f>IF(O243&gt;21,"",N243)</f>
        <v/>
      </c>
      <c r="Q243" s="3" t="str">
        <f>IF(ISNUMBER(P243),SUMIF(A:A,A243,P:P),"")</f>
        <v/>
      </c>
      <c r="R243" s="3" t="str">
        <f>IFERROR(P243*(1/Q243),"")</f>
        <v/>
      </c>
      <c r="S243" s="8" t="str">
        <f>IFERROR(1/R243,"")</f>
        <v/>
      </c>
    </row>
    <row r="244" spans="1:19" x14ac:dyDescent="0.25">
      <c r="A244" s="1">
        <v>23</v>
      </c>
      <c r="B244" s="5">
        <v>0.6875</v>
      </c>
      <c r="C244" s="1" t="s">
        <v>46</v>
      </c>
      <c r="D244" s="1">
        <v>7</v>
      </c>
      <c r="E244" s="1">
        <v>8</v>
      </c>
      <c r="F244" s="1" t="s">
        <v>262</v>
      </c>
      <c r="G244" s="2">
        <v>29.444666666666702</v>
      </c>
      <c r="H244" s="6">
        <f>1+COUNTIFS(A:A,A244,O:O,"&lt;"&amp;O244)</f>
        <v>11</v>
      </c>
      <c r="I244" s="2">
        <f>AVERAGEIF(A:A,A244,G:G)</f>
        <v>49.244296969696961</v>
      </c>
      <c r="J244" s="2">
        <f>G244-I244</f>
        <v>-19.799630303030259</v>
      </c>
      <c r="K244" s="2">
        <f>90+J244</f>
        <v>70.200369696969744</v>
      </c>
      <c r="L244" s="2">
        <f>EXP(0.06*K244)</f>
        <v>67.492884790965022</v>
      </c>
      <c r="M244" s="2">
        <f>SUMIF(A:A,A244,L:L)</f>
        <v>3131.762675989582</v>
      </c>
      <c r="N244" s="3">
        <f>L244/M244</f>
        <v>2.1551085370681369E-2</v>
      </c>
      <c r="O244" s="7">
        <f>1/N244</f>
        <v>46.401375281099526</v>
      </c>
      <c r="P244" s="3" t="str">
        <f>IF(O244&gt;21,"",N244)</f>
        <v/>
      </c>
      <c r="Q244" s="3" t="str">
        <f>IF(ISNUMBER(P244),SUMIF(A:A,A244,P:P),"")</f>
        <v/>
      </c>
      <c r="R244" s="3" t="str">
        <f>IFERROR(P244*(1/Q244),"")</f>
        <v/>
      </c>
      <c r="S244" s="8" t="str">
        <f>IFERROR(1/R244,"")</f>
        <v/>
      </c>
    </row>
    <row r="245" spans="1:19" x14ac:dyDescent="0.25">
      <c r="A245" s="1">
        <v>24</v>
      </c>
      <c r="B245" s="5">
        <v>0.69305555555555554</v>
      </c>
      <c r="C245" s="1" t="s">
        <v>34</v>
      </c>
      <c r="D245" s="1">
        <v>8</v>
      </c>
      <c r="E245" s="1">
        <v>10</v>
      </c>
      <c r="F245" s="1" t="s">
        <v>273</v>
      </c>
      <c r="G245" s="2">
        <v>69.29610000000001</v>
      </c>
      <c r="H245" s="6">
        <f>1+COUNTIFS(A:A,A245,O:O,"&lt;"&amp;O245)</f>
        <v>1</v>
      </c>
      <c r="I245" s="2">
        <f>AVERAGEIF(A:A,A245,G:G)</f>
        <v>50.792033333333308</v>
      </c>
      <c r="J245" s="2">
        <f>G245-I245</f>
        <v>18.504066666666702</v>
      </c>
      <c r="K245" s="2">
        <f>90+J245</f>
        <v>108.5040666666667</v>
      </c>
      <c r="L245" s="2">
        <f>EXP(0.06*K245)</f>
        <v>671.99036323754308</v>
      </c>
      <c r="M245" s="2">
        <f>SUMIF(A:A,A245,L:L)</f>
        <v>2484.2392913501876</v>
      </c>
      <c r="N245" s="3">
        <f>L245/M245</f>
        <v>0.27050146319532503</v>
      </c>
      <c r="O245" s="7">
        <f>1/N245</f>
        <v>3.6968376739534126</v>
      </c>
      <c r="P245" s="3">
        <f>IF(O245&gt;21,"",N245)</f>
        <v>0.27050146319532503</v>
      </c>
      <c r="Q245" s="3">
        <f>IF(ISNUMBER(P245),SUMIF(A:A,A245,P:P),"")</f>
        <v>0.97401910377185463</v>
      </c>
      <c r="R245" s="3">
        <f>IFERROR(P245*(1/Q245),"")</f>
        <v>0.2777167944117499</v>
      </c>
      <c r="S245" s="8">
        <f>IFERROR(1/R245,"")</f>
        <v>3.6007905179741302</v>
      </c>
    </row>
    <row r="246" spans="1:19" x14ac:dyDescent="0.25">
      <c r="A246" s="1">
        <v>24</v>
      </c>
      <c r="B246" s="5">
        <v>0.69305555555555554</v>
      </c>
      <c r="C246" s="1" t="s">
        <v>34</v>
      </c>
      <c r="D246" s="1">
        <v>8</v>
      </c>
      <c r="E246" s="1">
        <v>8</v>
      </c>
      <c r="F246" s="1" t="s">
        <v>272</v>
      </c>
      <c r="G246" s="2">
        <v>66.630233333333294</v>
      </c>
      <c r="H246" s="6">
        <f>1+COUNTIFS(A:A,A246,O:O,"&lt;"&amp;O246)</f>
        <v>2</v>
      </c>
      <c r="I246" s="2">
        <f>AVERAGEIF(A:A,A246,G:G)</f>
        <v>50.792033333333308</v>
      </c>
      <c r="J246" s="2">
        <f>G246-I246</f>
        <v>15.838199999999986</v>
      </c>
      <c r="K246" s="2">
        <f>90+J246</f>
        <v>105.83819999999999</v>
      </c>
      <c r="L246" s="2">
        <f>EXP(0.06*K246)</f>
        <v>572.65990129358715</v>
      </c>
      <c r="M246" s="2">
        <f>SUMIF(A:A,A246,L:L)</f>
        <v>2484.2392913501876</v>
      </c>
      <c r="N246" s="3">
        <f>L246/M246</f>
        <v>0.23051720632851985</v>
      </c>
      <c r="O246" s="7">
        <f>1/N246</f>
        <v>4.338070966272503</v>
      </c>
      <c r="P246" s="3">
        <f>IF(O246&gt;21,"",N246)</f>
        <v>0.23051720632851985</v>
      </c>
      <c r="Q246" s="3">
        <f>IF(ISNUMBER(P246),SUMIF(A:A,A246,P:P),"")</f>
        <v>0.97401910377185463</v>
      </c>
      <c r="R246" s="3">
        <f>IFERROR(P246*(1/Q246),"")</f>
        <v>0.23666600114499819</v>
      </c>
      <c r="S246" s="8">
        <f>IFERROR(1/R246,"")</f>
        <v>4.2253639946674459</v>
      </c>
    </row>
    <row r="247" spans="1:19" x14ac:dyDescent="0.25">
      <c r="A247" s="1">
        <v>24</v>
      </c>
      <c r="B247" s="5">
        <v>0.69305555555555554</v>
      </c>
      <c r="C247" s="1" t="s">
        <v>34</v>
      </c>
      <c r="D247" s="1">
        <v>8</v>
      </c>
      <c r="E247" s="1">
        <v>2</v>
      </c>
      <c r="F247" s="1" t="s">
        <v>268</v>
      </c>
      <c r="G247" s="2">
        <v>53.154966666666603</v>
      </c>
      <c r="H247" s="6">
        <f>1+COUNTIFS(A:A,A247,O:O,"&lt;"&amp;O247)</f>
        <v>3</v>
      </c>
      <c r="I247" s="2">
        <f>AVERAGEIF(A:A,A247,G:G)</f>
        <v>50.792033333333308</v>
      </c>
      <c r="J247" s="2">
        <f>G247-I247</f>
        <v>2.3629333333332951</v>
      </c>
      <c r="K247" s="2">
        <f>90+J247</f>
        <v>92.362933333333302</v>
      </c>
      <c r="L247" s="2">
        <f>EXP(0.06*K247)</f>
        <v>255.13070947309146</v>
      </c>
      <c r="M247" s="2">
        <f>SUMIF(A:A,A247,L:L)</f>
        <v>2484.2392913501876</v>
      </c>
      <c r="N247" s="3">
        <f>L247/M247</f>
        <v>0.10269973201109284</v>
      </c>
      <c r="O247" s="7">
        <f>1/N247</f>
        <v>9.7371237530784178</v>
      </c>
      <c r="P247" s="3">
        <f>IF(O247&gt;21,"",N247)</f>
        <v>0.10269973201109284</v>
      </c>
      <c r="Q247" s="3">
        <f>IF(ISNUMBER(P247),SUMIF(A:A,A247,P:P),"")</f>
        <v>0.97401910377185463</v>
      </c>
      <c r="R247" s="3">
        <f>IFERROR(P247*(1/Q247),"")</f>
        <v>0.10543913524220598</v>
      </c>
      <c r="S247" s="8">
        <f>IFERROR(1/R247,"")</f>
        <v>9.4841445512890772</v>
      </c>
    </row>
    <row r="248" spans="1:19" x14ac:dyDescent="0.25">
      <c r="A248" s="1">
        <v>24</v>
      </c>
      <c r="B248" s="5">
        <v>0.69305555555555554</v>
      </c>
      <c r="C248" s="1" t="s">
        <v>34</v>
      </c>
      <c r="D248" s="1">
        <v>8</v>
      </c>
      <c r="E248" s="1">
        <v>11</v>
      </c>
      <c r="F248" s="1" t="s">
        <v>274</v>
      </c>
      <c r="G248" s="2">
        <v>50.468199999999996</v>
      </c>
      <c r="H248" s="6">
        <f>1+COUNTIFS(A:A,A248,O:O,"&lt;"&amp;O248)</f>
        <v>4</v>
      </c>
      <c r="I248" s="2">
        <f>AVERAGEIF(A:A,A248,G:G)</f>
        <v>50.792033333333308</v>
      </c>
      <c r="J248" s="2">
        <f>G248-I248</f>
        <v>-0.32383333333331166</v>
      </c>
      <c r="K248" s="2">
        <f>90+J248</f>
        <v>89.676166666666688</v>
      </c>
      <c r="L248" s="2">
        <f>EXP(0.06*K248)</f>
        <v>217.1460133839081</v>
      </c>
      <c r="M248" s="2">
        <f>SUMIF(A:A,A248,L:L)</f>
        <v>2484.2392913501876</v>
      </c>
      <c r="N248" s="3">
        <f>L248/M248</f>
        <v>8.7409459362462999E-2</v>
      </c>
      <c r="O248" s="7">
        <f>1/N248</f>
        <v>11.440409393830876</v>
      </c>
      <c r="P248" s="3">
        <f>IF(O248&gt;21,"",N248)</f>
        <v>8.7409459362462999E-2</v>
      </c>
      <c r="Q248" s="3">
        <f>IF(ISNUMBER(P248),SUMIF(A:A,A248,P:P),"")</f>
        <v>0.97401910377185463</v>
      </c>
      <c r="R248" s="3">
        <f>IFERROR(P248*(1/Q248),"")</f>
        <v>8.9741011263509057E-2</v>
      </c>
      <c r="S248" s="8">
        <f>IFERROR(1/R248,"")</f>
        <v>11.143177304562258</v>
      </c>
    </row>
    <row r="249" spans="1:19" x14ac:dyDescent="0.25">
      <c r="A249" s="1">
        <v>24</v>
      </c>
      <c r="B249" s="5">
        <v>0.69305555555555554</v>
      </c>
      <c r="C249" s="1" t="s">
        <v>34</v>
      </c>
      <c r="D249" s="1">
        <v>8</v>
      </c>
      <c r="E249" s="1">
        <v>1</v>
      </c>
      <c r="F249" s="1" t="s">
        <v>267</v>
      </c>
      <c r="G249" s="2">
        <v>49.093499999999999</v>
      </c>
      <c r="H249" s="6">
        <f>1+COUNTIFS(A:A,A249,O:O,"&lt;"&amp;O249)</f>
        <v>5</v>
      </c>
      <c r="I249" s="2">
        <f>AVERAGEIF(A:A,A249,G:G)</f>
        <v>50.792033333333308</v>
      </c>
      <c r="J249" s="2">
        <f>G249-I249</f>
        <v>-1.6985333333333088</v>
      </c>
      <c r="K249" s="2">
        <f>90+J249</f>
        <v>88.301466666666698</v>
      </c>
      <c r="L249" s="2">
        <f>EXP(0.06*K249)</f>
        <v>199.95413195089213</v>
      </c>
      <c r="M249" s="2">
        <f>SUMIF(A:A,A249,L:L)</f>
        <v>2484.2392913501876</v>
      </c>
      <c r="N249" s="3">
        <f>L249/M249</f>
        <v>8.0489078748213816E-2</v>
      </c>
      <c r="O249" s="7">
        <f>1/N249</f>
        <v>12.424045790463115</v>
      </c>
      <c r="P249" s="3">
        <f>IF(O249&gt;21,"",N249)</f>
        <v>8.0489078748213816E-2</v>
      </c>
      <c r="Q249" s="3">
        <f>IF(ISNUMBER(P249),SUMIF(A:A,A249,P:P),"")</f>
        <v>0.97401910377185463</v>
      </c>
      <c r="R249" s="3">
        <f>IFERROR(P249*(1/Q249),"")</f>
        <v>8.263603705155545E-2</v>
      </c>
      <c r="S249" s="8">
        <f>IFERROR(1/R249,"")</f>
        <v>12.101257946047367</v>
      </c>
    </row>
    <row r="250" spans="1:19" x14ac:dyDescent="0.25">
      <c r="A250" s="1">
        <v>24</v>
      </c>
      <c r="B250" s="5">
        <v>0.69305555555555554</v>
      </c>
      <c r="C250" s="1" t="s">
        <v>34</v>
      </c>
      <c r="D250" s="1">
        <v>8</v>
      </c>
      <c r="E250" s="1">
        <v>15</v>
      </c>
      <c r="F250" s="1" t="s">
        <v>275</v>
      </c>
      <c r="G250" s="2">
        <v>47.245966666666597</v>
      </c>
      <c r="H250" s="6">
        <f>1+COUNTIFS(A:A,A250,O:O,"&lt;"&amp;O250)</f>
        <v>6</v>
      </c>
      <c r="I250" s="2">
        <f>AVERAGEIF(A:A,A250,G:G)</f>
        <v>50.792033333333308</v>
      </c>
      <c r="J250" s="2">
        <f>G250-I250</f>
        <v>-3.5460666666667109</v>
      </c>
      <c r="K250" s="2">
        <f>90+J250</f>
        <v>86.453933333333282</v>
      </c>
      <c r="L250" s="2">
        <f>EXP(0.06*K250)</f>
        <v>178.97318676294421</v>
      </c>
      <c r="M250" s="2">
        <f>SUMIF(A:A,A250,L:L)</f>
        <v>2484.2392913501876</v>
      </c>
      <c r="N250" s="3">
        <f>L250/M250</f>
        <v>7.2043457080043213E-2</v>
      </c>
      <c r="O250" s="7">
        <f>1/N250</f>
        <v>13.880511021132138</v>
      </c>
      <c r="P250" s="3">
        <f>IF(O250&gt;21,"",N250)</f>
        <v>7.2043457080043213E-2</v>
      </c>
      <c r="Q250" s="3">
        <f>IF(ISNUMBER(P250),SUMIF(A:A,A250,P:P),"")</f>
        <v>0.97401910377185463</v>
      </c>
      <c r="R250" s="3">
        <f>IFERROR(P250*(1/Q250),"")</f>
        <v>7.3965137645717077E-2</v>
      </c>
      <c r="S250" s="8">
        <f>IFERROR(1/R250,"")</f>
        <v>13.519882904698475</v>
      </c>
    </row>
    <row r="251" spans="1:19" x14ac:dyDescent="0.25">
      <c r="A251" s="1">
        <v>24</v>
      </c>
      <c r="B251" s="5">
        <v>0.69305555555555554</v>
      </c>
      <c r="C251" s="1" t="s">
        <v>34</v>
      </c>
      <c r="D251" s="1">
        <v>8</v>
      </c>
      <c r="E251" s="1">
        <v>3</v>
      </c>
      <c r="F251" s="1" t="s">
        <v>269</v>
      </c>
      <c r="G251" s="2">
        <v>47.143166666666602</v>
      </c>
      <c r="H251" s="6">
        <f>1+COUNTIFS(A:A,A251,O:O,"&lt;"&amp;O251)</f>
        <v>7</v>
      </c>
      <c r="I251" s="2">
        <f>AVERAGEIF(A:A,A251,G:G)</f>
        <v>50.792033333333308</v>
      </c>
      <c r="J251" s="2">
        <f>G251-I251</f>
        <v>-3.6488666666667058</v>
      </c>
      <c r="K251" s="2">
        <f>90+J251</f>
        <v>86.351133333333294</v>
      </c>
      <c r="L251" s="2">
        <f>EXP(0.06*K251)</f>
        <v>177.8726776062289</v>
      </c>
      <c r="M251" s="2">
        <f>SUMIF(A:A,A251,L:L)</f>
        <v>2484.2392913501876</v>
      </c>
      <c r="N251" s="3">
        <f>L251/M251</f>
        <v>7.1600460642241459E-2</v>
      </c>
      <c r="O251" s="7">
        <f>1/N251</f>
        <v>13.966390593443183</v>
      </c>
      <c r="P251" s="3">
        <f>IF(O251&gt;21,"",N251)</f>
        <v>7.1600460642241459E-2</v>
      </c>
      <c r="Q251" s="3">
        <f>IF(ISNUMBER(P251),SUMIF(A:A,A251,P:P),"")</f>
        <v>0.97401910377185463</v>
      </c>
      <c r="R251" s="3">
        <f>IFERROR(P251*(1/Q251),"")</f>
        <v>7.3510324761569046E-2</v>
      </c>
      <c r="S251" s="8">
        <f>IFERROR(1/R251,"")</f>
        <v>13.603531248753191</v>
      </c>
    </row>
    <row r="252" spans="1:19" x14ac:dyDescent="0.25">
      <c r="A252" s="1">
        <v>24</v>
      </c>
      <c r="B252" s="5">
        <v>0.69305555555555554</v>
      </c>
      <c r="C252" s="1" t="s">
        <v>34</v>
      </c>
      <c r="D252" s="1">
        <v>8</v>
      </c>
      <c r="E252" s="1">
        <v>5</v>
      </c>
      <c r="F252" s="1" t="s">
        <v>270</v>
      </c>
      <c r="G252" s="2">
        <v>43.848666666666603</v>
      </c>
      <c r="H252" s="6">
        <f>1+COUNTIFS(A:A,A252,O:O,"&lt;"&amp;O252)</f>
        <v>8</v>
      </c>
      <c r="I252" s="2">
        <f>AVERAGEIF(A:A,A252,G:G)</f>
        <v>50.792033333333308</v>
      </c>
      <c r="J252" s="2">
        <f>G252-I252</f>
        <v>-6.9433666666667051</v>
      </c>
      <c r="K252" s="2">
        <f>90+J252</f>
        <v>83.056633333333295</v>
      </c>
      <c r="L252" s="2">
        <f>EXP(0.06*K252)</f>
        <v>145.96954440754183</v>
      </c>
      <c r="M252" s="2">
        <f>SUMIF(A:A,A252,L:L)</f>
        <v>2484.2392913501876</v>
      </c>
      <c r="N252" s="3">
        <f>L252/M252</f>
        <v>5.8758246403955383E-2</v>
      </c>
      <c r="O252" s="7">
        <f>1/N252</f>
        <v>17.018887751093331</v>
      </c>
      <c r="P252" s="3">
        <f>IF(O252&gt;21,"",N252)</f>
        <v>5.8758246403955383E-2</v>
      </c>
      <c r="Q252" s="3">
        <f>IF(ISNUMBER(P252),SUMIF(A:A,A252,P:P),"")</f>
        <v>0.97401910377185463</v>
      </c>
      <c r="R252" s="3">
        <f>IFERROR(P252*(1/Q252),"")</f>
        <v>6.0325558478695279E-2</v>
      </c>
      <c r="S252" s="8">
        <f>IFERROR(1/R252,"")</f>
        <v>16.57672179451372</v>
      </c>
    </row>
    <row r="253" spans="1:19" x14ac:dyDescent="0.25">
      <c r="A253" s="1">
        <v>24</v>
      </c>
      <c r="B253" s="5">
        <v>0.69305555555555554</v>
      </c>
      <c r="C253" s="1" t="s">
        <v>34</v>
      </c>
      <c r="D253" s="1">
        <v>8</v>
      </c>
      <c r="E253" s="1">
        <v>6</v>
      </c>
      <c r="F253" s="1" t="s">
        <v>271</v>
      </c>
      <c r="G253" s="2">
        <v>30.247499999999999</v>
      </c>
      <c r="H253" s="6">
        <f>1+COUNTIFS(A:A,A253,O:O,"&lt;"&amp;O253)</f>
        <v>9</v>
      </c>
      <c r="I253" s="2">
        <f>AVERAGEIF(A:A,A253,G:G)</f>
        <v>50.792033333333308</v>
      </c>
      <c r="J253" s="2">
        <f>G253-I253</f>
        <v>-20.544533333333309</v>
      </c>
      <c r="K253" s="2">
        <f>90+J253</f>
        <v>69.455466666666695</v>
      </c>
      <c r="L253" s="2">
        <f>EXP(0.06*K253)</f>
        <v>64.542763234450291</v>
      </c>
      <c r="M253" s="2">
        <f>SUMIF(A:A,A253,L:L)</f>
        <v>2484.2392913501876</v>
      </c>
      <c r="N253" s="3">
        <f>L253/M253</f>
        <v>2.5980896228145239E-2</v>
      </c>
      <c r="O253" s="7">
        <f>1/N253</f>
        <v>38.489819258686495</v>
      </c>
      <c r="P253" s="3" t="str">
        <f>IF(O253&gt;21,"",N253)</f>
        <v/>
      </c>
      <c r="Q253" s="3" t="str">
        <f>IF(ISNUMBER(P253),SUMIF(A:A,A253,P:P),"")</f>
        <v/>
      </c>
      <c r="R253" s="3" t="str">
        <f>IFERROR(P253*(1/Q253),"")</f>
        <v/>
      </c>
      <c r="S253" s="8" t="str">
        <f>IFERROR(1/R253,"")</f>
        <v/>
      </c>
    </row>
    <row r="254" spans="1:19" x14ac:dyDescent="0.25">
      <c r="A254" s="1">
        <v>25</v>
      </c>
      <c r="B254" s="5">
        <v>0.69791666666666663</v>
      </c>
      <c r="C254" s="1" t="s">
        <v>20</v>
      </c>
      <c r="D254" s="1">
        <v>10</v>
      </c>
      <c r="E254" s="1">
        <v>9</v>
      </c>
      <c r="F254" s="1" t="s">
        <v>283</v>
      </c>
      <c r="G254" s="2">
        <v>60.907766666666596</v>
      </c>
      <c r="H254" s="6">
        <f>1+COUNTIFS(A:A,A254,O:O,"&lt;"&amp;O254)</f>
        <v>1</v>
      </c>
      <c r="I254" s="2">
        <f>AVERAGEIF(A:A,A254,G:G)</f>
        <v>46.643694871794864</v>
      </c>
      <c r="J254" s="2">
        <f>G254-I254</f>
        <v>14.264071794871732</v>
      </c>
      <c r="K254" s="2">
        <f>90+J254</f>
        <v>104.26407179487174</v>
      </c>
      <c r="L254" s="2">
        <f>EXP(0.06*K254)</f>
        <v>521.04911486907963</v>
      </c>
      <c r="M254" s="2">
        <f>SUMIF(A:A,A254,L:L)</f>
        <v>3362.9062967306677</v>
      </c>
      <c r="N254" s="3">
        <f>L254/M254</f>
        <v>0.15494012288585929</v>
      </c>
      <c r="O254" s="7">
        <f>1/N254</f>
        <v>6.4541061500040007</v>
      </c>
      <c r="P254" s="3">
        <f>IF(O254&gt;21,"",N254)</f>
        <v>0.15494012288585929</v>
      </c>
      <c r="Q254" s="3">
        <f>IF(ISNUMBER(P254),SUMIF(A:A,A254,P:P),"")</f>
        <v>0.91202628132929486</v>
      </c>
      <c r="R254" s="3">
        <f>IFERROR(P254*(1/Q254),"")</f>
        <v>0.16988558998544567</v>
      </c>
      <c r="S254" s="8">
        <f>IFERROR(1/R254,"")</f>
        <v>5.8863144312926794</v>
      </c>
    </row>
    <row r="255" spans="1:19" x14ac:dyDescent="0.25">
      <c r="A255" s="1">
        <v>25</v>
      </c>
      <c r="B255" s="5">
        <v>0.69791666666666663</v>
      </c>
      <c r="C255" s="1" t="s">
        <v>20</v>
      </c>
      <c r="D255" s="1">
        <v>10</v>
      </c>
      <c r="E255" s="1">
        <v>7</v>
      </c>
      <c r="F255" s="1" t="s">
        <v>281</v>
      </c>
      <c r="G255" s="2">
        <v>58.787033333333305</v>
      </c>
      <c r="H255" s="6">
        <f>1+COUNTIFS(A:A,A255,O:O,"&lt;"&amp;O255)</f>
        <v>2</v>
      </c>
      <c r="I255" s="2">
        <f>AVERAGEIF(A:A,A255,G:G)</f>
        <v>46.643694871794864</v>
      </c>
      <c r="J255" s="2">
        <f>G255-I255</f>
        <v>12.143338461538441</v>
      </c>
      <c r="K255" s="2">
        <f>90+J255</f>
        <v>102.14333846153843</v>
      </c>
      <c r="L255" s="2">
        <f>EXP(0.06*K255)</f>
        <v>458.79354125959878</v>
      </c>
      <c r="M255" s="2">
        <f>SUMIF(A:A,A255,L:L)</f>
        <v>3362.9062967306677</v>
      </c>
      <c r="N255" s="3">
        <f>L255/M255</f>
        <v>0.13642769104379335</v>
      </c>
      <c r="O255" s="7">
        <f>1/N255</f>
        <v>7.3298902323209409</v>
      </c>
      <c r="P255" s="3">
        <f>IF(O255&gt;21,"",N255)</f>
        <v>0.13642769104379335</v>
      </c>
      <c r="Q255" s="3">
        <f>IF(ISNUMBER(P255),SUMIF(A:A,A255,P:P),"")</f>
        <v>0.91202628132929486</v>
      </c>
      <c r="R255" s="3">
        <f>IFERROR(P255*(1/Q255),"")</f>
        <v>0.14958745579672059</v>
      </c>
      <c r="S255" s="8">
        <f>IFERROR(1/R255,"")</f>
        <v>6.6850525311355886</v>
      </c>
    </row>
    <row r="256" spans="1:19" x14ac:dyDescent="0.25">
      <c r="A256" s="1">
        <v>25</v>
      </c>
      <c r="B256" s="5">
        <v>0.69791666666666663</v>
      </c>
      <c r="C256" s="1" t="s">
        <v>20</v>
      </c>
      <c r="D256" s="1">
        <v>10</v>
      </c>
      <c r="E256" s="1">
        <v>13</v>
      </c>
      <c r="F256" s="1" t="s">
        <v>287</v>
      </c>
      <c r="G256" s="2">
        <v>56.220300000000002</v>
      </c>
      <c r="H256" s="6">
        <f>1+COUNTIFS(A:A,A256,O:O,"&lt;"&amp;O256)</f>
        <v>3</v>
      </c>
      <c r="I256" s="2">
        <f>AVERAGEIF(A:A,A256,G:G)</f>
        <v>46.643694871794864</v>
      </c>
      <c r="J256" s="2">
        <f>G256-I256</f>
        <v>9.5766051282051379</v>
      </c>
      <c r="K256" s="2">
        <f>90+J256</f>
        <v>99.576605128205131</v>
      </c>
      <c r="L256" s="2">
        <f>EXP(0.06*K256)</f>
        <v>393.30929310230135</v>
      </c>
      <c r="M256" s="2">
        <f>SUMIF(A:A,A256,L:L)</f>
        <v>3362.9062967306677</v>
      </c>
      <c r="N256" s="3">
        <f>L256/M256</f>
        <v>0.11695517460140555</v>
      </c>
      <c r="O256" s="7">
        <f>1/N256</f>
        <v>8.5502843581576951</v>
      </c>
      <c r="P256" s="3">
        <f>IF(O256&gt;21,"",N256)</f>
        <v>0.11695517460140555</v>
      </c>
      <c r="Q256" s="3">
        <f>IF(ISNUMBER(P256),SUMIF(A:A,A256,P:P),"")</f>
        <v>0.91202628132929486</v>
      </c>
      <c r="R256" s="3">
        <f>IFERROR(P256*(1/Q256),"")</f>
        <v>0.1282366276012806</v>
      </c>
      <c r="S256" s="8">
        <f>IFERROR(1/R256,"")</f>
        <v>7.7980840474785982</v>
      </c>
    </row>
    <row r="257" spans="1:19" x14ac:dyDescent="0.25">
      <c r="A257" s="1">
        <v>25</v>
      </c>
      <c r="B257" s="5">
        <v>0.69791666666666663</v>
      </c>
      <c r="C257" s="1" t="s">
        <v>20</v>
      </c>
      <c r="D257" s="1">
        <v>10</v>
      </c>
      <c r="E257" s="1">
        <v>2</v>
      </c>
      <c r="F257" s="1" t="s">
        <v>276</v>
      </c>
      <c r="G257" s="2">
        <v>52.432900000000004</v>
      </c>
      <c r="H257" s="6">
        <f>1+COUNTIFS(A:A,A257,O:O,"&lt;"&amp;O257)</f>
        <v>4</v>
      </c>
      <c r="I257" s="2">
        <f>AVERAGEIF(A:A,A257,G:G)</f>
        <v>46.643694871794864</v>
      </c>
      <c r="J257" s="2">
        <f>G257-I257</f>
        <v>5.7892051282051398</v>
      </c>
      <c r="K257" s="2">
        <f>90+J257</f>
        <v>95.78920512820514</v>
      </c>
      <c r="L257" s="2">
        <f>EXP(0.06*K257)</f>
        <v>313.35988040139461</v>
      </c>
      <c r="M257" s="2">
        <f>SUMIF(A:A,A257,L:L)</f>
        <v>3362.9062967306677</v>
      </c>
      <c r="N257" s="3">
        <f>L257/M257</f>
        <v>9.3181270232249744E-2</v>
      </c>
      <c r="O257" s="7">
        <f>1/N257</f>
        <v>10.731770424545074</v>
      </c>
      <c r="P257" s="3">
        <f>IF(O257&gt;21,"",N257)</f>
        <v>9.3181270232249744E-2</v>
      </c>
      <c r="Q257" s="3">
        <f>IF(ISNUMBER(P257),SUMIF(A:A,A257,P:P),"")</f>
        <v>0.91202628132929486</v>
      </c>
      <c r="R257" s="3">
        <f>IFERROR(P257*(1/Q257),"")</f>
        <v>0.10216950118634339</v>
      </c>
      <c r="S257" s="8">
        <f>IFERROR(1/R257,"")</f>
        <v>9.7876566723775511</v>
      </c>
    </row>
    <row r="258" spans="1:19" x14ac:dyDescent="0.25">
      <c r="A258" s="1">
        <v>25</v>
      </c>
      <c r="B258" s="5">
        <v>0.69791666666666663</v>
      </c>
      <c r="C258" s="1" t="s">
        <v>20</v>
      </c>
      <c r="D258" s="1">
        <v>10</v>
      </c>
      <c r="E258" s="1">
        <v>3</v>
      </c>
      <c r="F258" s="1" t="s">
        <v>277</v>
      </c>
      <c r="G258" s="2">
        <v>50.514866666666705</v>
      </c>
      <c r="H258" s="6">
        <f>1+COUNTIFS(A:A,A258,O:O,"&lt;"&amp;O258)</f>
        <v>5</v>
      </c>
      <c r="I258" s="2">
        <f>AVERAGEIF(A:A,A258,G:G)</f>
        <v>46.643694871794864</v>
      </c>
      <c r="J258" s="2">
        <f>G258-I258</f>
        <v>3.8711717948718416</v>
      </c>
      <c r="K258" s="2">
        <f>90+J258</f>
        <v>93.871171794871842</v>
      </c>
      <c r="L258" s="2">
        <f>EXP(0.06*K258)</f>
        <v>279.29548507970378</v>
      </c>
      <c r="M258" s="2">
        <f>SUMIF(A:A,A258,L:L)</f>
        <v>3362.9062967306677</v>
      </c>
      <c r="N258" s="3">
        <f>L258/M258</f>
        <v>8.3051819002874921E-2</v>
      </c>
      <c r="O258" s="7">
        <f>1/N258</f>
        <v>12.040675472326308</v>
      </c>
      <c r="P258" s="3">
        <f>IF(O258&gt;21,"",N258)</f>
        <v>8.3051819002874921E-2</v>
      </c>
      <c r="Q258" s="3">
        <f>IF(ISNUMBER(P258),SUMIF(A:A,A258,P:P),"")</f>
        <v>0.91202628132929486</v>
      </c>
      <c r="R258" s="3">
        <f>IFERROR(P258*(1/Q258),"")</f>
        <v>9.1062966827913552E-2</v>
      </c>
      <c r="S258" s="8">
        <f>IFERROR(1/R258,"")</f>
        <v>10.981412475718612</v>
      </c>
    </row>
    <row r="259" spans="1:19" x14ac:dyDescent="0.25">
      <c r="A259" s="1">
        <v>25</v>
      </c>
      <c r="B259" s="5">
        <v>0.69791666666666663</v>
      </c>
      <c r="C259" s="1" t="s">
        <v>20</v>
      </c>
      <c r="D259" s="1">
        <v>10</v>
      </c>
      <c r="E259" s="1">
        <v>8</v>
      </c>
      <c r="F259" s="1" t="s">
        <v>282</v>
      </c>
      <c r="G259" s="2">
        <v>49.842666666666602</v>
      </c>
      <c r="H259" s="6">
        <f>1+COUNTIFS(A:A,A259,O:O,"&lt;"&amp;O259)</f>
        <v>6</v>
      </c>
      <c r="I259" s="2">
        <f>AVERAGEIF(A:A,A259,G:G)</f>
        <v>46.643694871794864</v>
      </c>
      <c r="J259" s="2">
        <f>G259-I259</f>
        <v>3.1989717948717384</v>
      </c>
      <c r="K259" s="2">
        <f>90+J259</f>
        <v>93.198971794871738</v>
      </c>
      <c r="L259" s="2">
        <f>EXP(0.06*K259)</f>
        <v>268.25507699623034</v>
      </c>
      <c r="M259" s="2">
        <f>SUMIF(A:A,A259,L:L)</f>
        <v>3362.9062967306677</v>
      </c>
      <c r="N259" s="3">
        <f>L259/M259</f>
        <v>7.9768822954425209E-2</v>
      </c>
      <c r="O259" s="7">
        <f>1/N259</f>
        <v>12.536226096395279</v>
      </c>
      <c r="P259" s="3">
        <f>IF(O259&gt;21,"",N259)</f>
        <v>7.9768822954425209E-2</v>
      </c>
      <c r="Q259" s="3">
        <f>IF(ISNUMBER(P259),SUMIF(A:A,A259,P:P),"")</f>
        <v>0.91202628132929486</v>
      </c>
      <c r="R259" s="3">
        <f>IFERROR(P259*(1/Q259),"")</f>
        <v>8.7463294191654994E-2</v>
      </c>
      <c r="S259" s="8">
        <f>IFERROR(1/R259,"")</f>
        <v>11.433367668598647</v>
      </c>
    </row>
    <row r="260" spans="1:19" x14ac:dyDescent="0.25">
      <c r="A260" s="1">
        <v>25</v>
      </c>
      <c r="B260" s="5">
        <v>0.69791666666666663</v>
      </c>
      <c r="C260" s="1" t="s">
        <v>20</v>
      </c>
      <c r="D260" s="1">
        <v>10</v>
      </c>
      <c r="E260" s="1">
        <v>5</v>
      </c>
      <c r="F260" s="1" t="s">
        <v>279</v>
      </c>
      <c r="G260" s="2">
        <v>49.098566666666599</v>
      </c>
      <c r="H260" s="6">
        <f>1+COUNTIFS(A:A,A260,O:O,"&lt;"&amp;O260)</f>
        <v>7</v>
      </c>
      <c r="I260" s="2">
        <f>AVERAGEIF(A:A,A260,G:G)</f>
        <v>46.643694871794864</v>
      </c>
      <c r="J260" s="2">
        <f>G260-I260</f>
        <v>2.4548717948717353</v>
      </c>
      <c r="K260" s="2">
        <f>90+J260</f>
        <v>92.454871794871735</v>
      </c>
      <c r="L260" s="2">
        <f>EXP(0.06*K260)</f>
        <v>256.54197788500119</v>
      </c>
      <c r="M260" s="2">
        <f>SUMIF(A:A,A260,L:L)</f>
        <v>3362.9062967306677</v>
      </c>
      <c r="N260" s="3">
        <f>L260/M260</f>
        <v>7.6285794265039383E-2</v>
      </c>
      <c r="O260" s="7">
        <f>1/N260</f>
        <v>13.108600488915467</v>
      </c>
      <c r="P260" s="3">
        <f>IF(O260&gt;21,"",N260)</f>
        <v>7.6285794265039383E-2</v>
      </c>
      <c r="Q260" s="3">
        <f>IF(ISNUMBER(P260),SUMIF(A:A,A260,P:P),"")</f>
        <v>0.91202628132929486</v>
      </c>
      <c r="R260" s="3">
        <f>IFERROR(P260*(1/Q260),"")</f>
        <v>8.3644293839703232E-2</v>
      </c>
      <c r="S260" s="8">
        <f>IFERROR(1/R260,"")</f>
        <v>11.95538815733695</v>
      </c>
    </row>
    <row r="261" spans="1:19" x14ac:dyDescent="0.25">
      <c r="A261" s="1">
        <v>25</v>
      </c>
      <c r="B261" s="5">
        <v>0.69791666666666663</v>
      </c>
      <c r="C261" s="1" t="s">
        <v>20</v>
      </c>
      <c r="D261" s="1">
        <v>10</v>
      </c>
      <c r="E261" s="1">
        <v>4</v>
      </c>
      <c r="F261" s="1" t="s">
        <v>278</v>
      </c>
      <c r="G261" s="2">
        <v>45.627800000000001</v>
      </c>
      <c r="H261" s="6">
        <f>1+COUNTIFS(A:A,A261,O:O,"&lt;"&amp;O261)</f>
        <v>8</v>
      </c>
      <c r="I261" s="2">
        <f>AVERAGEIF(A:A,A261,G:G)</f>
        <v>46.643694871794864</v>
      </c>
      <c r="J261" s="2">
        <f>G261-I261</f>
        <v>-1.0158948717948633</v>
      </c>
      <c r="K261" s="2">
        <f>90+J261</f>
        <v>88.98410512820513</v>
      </c>
      <c r="L261" s="2">
        <f>EXP(0.06*K261)</f>
        <v>208.31394811528065</v>
      </c>
      <c r="M261" s="2">
        <f>SUMIF(A:A,A261,L:L)</f>
        <v>3362.9062967306677</v>
      </c>
      <c r="N261" s="3">
        <f>L261/M261</f>
        <v>6.1944618652561984E-2</v>
      </c>
      <c r="O261" s="7">
        <f>1/N261</f>
        <v>16.143452357158722</v>
      </c>
      <c r="P261" s="3">
        <f>IF(O261&gt;21,"",N261)</f>
        <v>6.1944618652561984E-2</v>
      </c>
      <c r="Q261" s="3">
        <f>IF(ISNUMBER(P261),SUMIF(A:A,A261,P:P),"")</f>
        <v>0.91202628132929486</v>
      </c>
      <c r="R261" s="3">
        <f>IFERROR(P261*(1/Q261),"")</f>
        <v>6.7919773717788678E-2</v>
      </c>
      <c r="S261" s="8">
        <f>IFERROR(1/R261,"")</f>
        <v>14.723252821116111</v>
      </c>
    </row>
    <row r="262" spans="1:19" x14ac:dyDescent="0.25">
      <c r="A262" s="1">
        <v>25</v>
      </c>
      <c r="B262" s="5">
        <v>0.69791666666666663</v>
      </c>
      <c r="C262" s="1" t="s">
        <v>20</v>
      </c>
      <c r="D262" s="1">
        <v>10</v>
      </c>
      <c r="E262" s="1">
        <v>6</v>
      </c>
      <c r="F262" s="1" t="s">
        <v>280</v>
      </c>
      <c r="G262" s="2">
        <v>44.062733333333298</v>
      </c>
      <c r="H262" s="6">
        <f>1+COUNTIFS(A:A,A262,O:O,"&lt;"&amp;O262)</f>
        <v>9</v>
      </c>
      <c r="I262" s="2">
        <f>AVERAGEIF(A:A,A262,G:G)</f>
        <v>46.643694871794864</v>
      </c>
      <c r="J262" s="2">
        <f>G262-I262</f>
        <v>-2.5809615384615654</v>
      </c>
      <c r="K262" s="2">
        <f>90+J262</f>
        <v>87.419038461538435</v>
      </c>
      <c r="L262" s="2">
        <f>EXP(0.06*K262)</f>
        <v>189.64280093870116</v>
      </c>
      <c r="M262" s="2">
        <f>SUMIF(A:A,A262,L:L)</f>
        <v>3362.9062967306677</v>
      </c>
      <c r="N262" s="3">
        <f>L262/M262</f>
        <v>5.639253199622811E-2</v>
      </c>
      <c r="O262" s="7">
        <f>1/N262</f>
        <v>17.732844484920207</v>
      </c>
      <c r="P262" s="3">
        <f>IF(O262&gt;21,"",N262)</f>
        <v>5.639253199622811E-2</v>
      </c>
      <c r="Q262" s="3">
        <f>IF(ISNUMBER(P262),SUMIF(A:A,A262,P:P),"")</f>
        <v>0.91202628132929486</v>
      </c>
      <c r="R262" s="3">
        <f>IFERROR(P262*(1/Q262),"")</f>
        <v>6.1832134830626787E-2</v>
      </c>
      <c r="S262" s="8">
        <f>IFERROR(1/R262,"")</f>
        <v>16.172820212972471</v>
      </c>
    </row>
    <row r="263" spans="1:19" x14ac:dyDescent="0.25">
      <c r="A263" s="1">
        <v>25</v>
      </c>
      <c r="B263" s="5">
        <v>0.69791666666666663</v>
      </c>
      <c r="C263" s="1" t="s">
        <v>20</v>
      </c>
      <c r="D263" s="1">
        <v>10</v>
      </c>
      <c r="E263" s="1">
        <v>10</v>
      </c>
      <c r="F263" s="1" t="s">
        <v>284</v>
      </c>
      <c r="G263" s="2">
        <v>43.0533</v>
      </c>
      <c r="H263" s="6">
        <f>1+COUNTIFS(A:A,A263,O:O,"&lt;"&amp;O263)</f>
        <v>10</v>
      </c>
      <c r="I263" s="2">
        <f>AVERAGEIF(A:A,A263,G:G)</f>
        <v>46.643694871794864</v>
      </c>
      <c r="J263" s="2">
        <f>G263-I263</f>
        <v>-3.5903948717948637</v>
      </c>
      <c r="K263" s="2">
        <f>90+J263</f>
        <v>86.409605128205129</v>
      </c>
      <c r="L263" s="2">
        <f>EXP(0.06*K263)</f>
        <v>178.49780561885001</v>
      </c>
      <c r="M263" s="2">
        <f>SUMIF(A:A,A263,L:L)</f>
        <v>3362.9062967306677</v>
      </c>
      <c r="N263" s="3">
        <f>L263/M263</f>
        <v>5.307843569485747E-2</v>
      </c>
      <c r="O263" s="7">
        <f>1/N263</f>
        <v>18.840042795324607</v>
      </c>
      <c r="P263" s="3">
        <f>IF(O263&gt;21,"",N263)</f>
        <v>5.307843569485747E-2</v>
      </c>
      <c r="Q263" s="3">
        <f>IF(ISNUMBER(P263),SUMIF(A:A,A263,P:P),"")</f>
        <v>0.91202628132929486</v>
      </c>
      <c r="R263" s="3">
        <f>IFERROR(P263*(1/Q263),"")</f>
        <v>5.8198362022522744E-2</v>
      </c>
      <c r="S263" s="8">
        <f>IFERROR(1/R263,"")</f>
        <v>17.182614170704674</v>
      </c>
    </row>
    <row r="264" spans="1:19" x14ac:dyDescent="0.25">
      <c r="A264" s="1">
        <v>25</v>
      </c>
      <c r="B264" s="5">
        <v>0.69791666666666663</v>
      </c>
      <c r="C264" s="1" t="s">
        <v>20</v>
      </c>
      <c r="D264" s="1">
        <v>10</v>
      </c>
      <c r="E264" s="1">
        <v>12</v>
      </c>
      <c r="F264" s="1" t="s">
        <v>286</v>
      </c>
      <c r="G264" s="2">
        <v>40.295066666666699</v>
      </c>
      <c r="H264" s="6">
        <f>1+COUNTIFS(A:A,A264,O:O,"&lt;"&amp;O264)</f>
        <v>11</v>
      </c>
      <c r="I264" s="2">
        <f>AVERAGEIF(A:A,A264,G:G)</f>
        <v>46.643694871794864</v>
      </c>
      <c r="J264" s="2">
        <f>G264-I264</f>
        <v>-6.3486282051281648</v>
      </c>
      <c r="K264" s="2">
        <f>90+J264</f>
        <v>83.651371794871835</v>
      </c>
      <c r="L264" s="2">
        <f>EXP(0.06*K264)</f>
        <v>151.27241854197433</v>
      </c>
      <c r="M264" s="2">
        <f>SUMIF(A:A,A264,L:L)</f>
        <v>3362.9062967306677</v>
      </c>
      <c r="N264" s="3">
        <f>L264/M264</f>
        <v>4.4982644532509733E-2</v>
      </c>
      <c r="O264" s="7">
        <f>1/N264</f>
        <v>22.230796130211569</v>
      </c>
      <c r="P264" s="3" t="str">
        <f>IF(O264&gt;21,"",N264)</f>
        <v/>
      </c>
      <c r="Q264" s="3" t="str">
        <f>IF(ISNUMBER(P264),SUMIF(A:A,A264,P:P),"")</f>
        <v/>
      </c>
      <c r="R264" s="3" t="str">
        <f>IFERROR(P264*(1/Q264),"")</f>
        <v/>
      </c>
      <c r="S264" s="8" t="str">
        <f>IFERROR(1/R264,"")</f>
        <v/>
      </c>
    </row>
    <row r="265" spans="1:19" x14ac:dyDescent="0.25">
      <c r="A265" s="1">
        <v>25</v>
      </c>
      <c r="B265" s="5">
        <v>0.69791666666666663</v>
      </c>
      <c r="C265" s="1" t="s">
        <v>20</v>
      </c>
      <c r="D265" s="1">
        <v>10</v>
      </c>
      <c r="E265" s="1">
        <v>11</v>
      </c>
      <c r="F265" s="1" t="s">
        <v>285</v>
      </c>
      <c r="G265" s="2">
        <v>30.509499999999999</v>
      </c>
      <c r="H265" s="6">
        <f>1+COUNTIFS(A:A,A265,O:O,"&lt;"&amp;O265)</f>
        <v>12</v>
      </c>
      <c r="I265" s="2">
        <f>AVERAGEIF(A:A,A265,G:G)</f>
        <v>46.643694871794864</v>
      </c>
      <c r="J265" s="2">
        <f>G265-I265</f>
        <v>-16.134194871794865</v>
      </c>
      <c r="K265" s="2">
        <f>90+J265</f>
        <v>73.865805128205139</v>
      </c>
      <c r="L265" s="2">
        <f>EXP(0.06*K265)</f>
        <v>84.095100536718448</v>
      </c>
      <c r="M265" s="2">
        <f>SUMIF(A:A,A265,L:L)</f>
        <v>3362.9062967306677</v>
      </c>
      <c r="N265" s="3">
        <f>L265/M265</f>
        <v>2.5006673726970501E-2</v>
      </c>
      <c r="O265" s="7">
        <f>1/N265</f>
        <v>39.989324886558897</v>
      </c>
      <c r="P265" s="3" t="str">
        <f>IF(O265&gt;21,"",N265)</f>
        <v/>
      </c>
      <c r="Q265" s="3" t="str">
        <f>IF(ISNUMBER(P265),SUMIF(A:A,A265,P:P),"")</f>
        <v/>
      </c>
      <c r="R265" s="3" t="str">
        <f>IFERROR(P265*(1/Q265),"")</f>
        <v/>
      </c>
      <c r="S265" s="8" t="str">
        <f>IFERROR(1/R265,"")</f>
        <v/>
      </c>
    </row>
    <row r="266" spans="1:19" x14ac:dyDescent="0.25">
      <c r="A266" s="1">
        <v>25</v>
      </c>
      <c r="B266" s="5">
        <v>0.69791666666666663</v>
      </c>
      <c r="C266" s="1" t="s">
        <v>20</v>
      </c>
      <c r="D266" s="1">
        <v>10</v>
      </c>
      <c r="E266" s="1">
        <v>14</v>
      </c>
      <c r="F266" s="1" t="s">
        <v>288</v>
      </c>
      <c r="G266" s="2">
        <v>25.015533333333302</v>
      </c>
      <c r="H266" s="6">
        <f>1+COUNTIFS(A:A,A266,O:O,"&lt;"&amp;O266)</f>
        <v>13</v>
      </c>
      <c r="I266" s="2">
        <f>AVERAGEIF(A:A,A266,G:G)</f>
        <v>46.643694871794864</v>
      </c>
      <c r="J266" s="2">
        <f>G266-I266</f>
        <v>-21.628161538461562</v>
      </c>
      <c r="K266" s="2">
        <f>90+J266</f>
        <v>68.371838461538431</v>
      </c>
      <c r="L266" s="2">
        <f>EXP(0.06*K266)</f>
        <v>60.479853385833479</v>
      </c>
      <c r="M266" s="2">
        <f>SUMIF(A:A,A266,L:L)</f>
        <v>3362.9062967306677</v>
      </c>
      <c r="N266" s="3">
        <f>L266/M266</f>
        <v>1.7984400411224798E-2</v>
      </c>
      <c r="O266" s="7">
        <f>1/N266</f>
        <v>55.603744196879603</v>
      </c>
      <c r="P266" s="3" t="str">
        <f>IF(O266&gt;21,"",N266)</f>
        <v/>
      </c>
      <c r="Q266" s="3" t="str">
        <f>IF(ISNUMBER(P266),SUMIF(A:A,A266,P:P),"")</f>
        <v/>
      </c>
      <c r="R266" s="3" t="str">
        <f>IFERROR(P266*(1/Q266),"")</f>
        <v/>
      </c>
      <c r="S266" s="8" t="str">
        <f>IFERROR(1/R266,"")</f>
        <v/>
      </c>
    </row>
    <row r="267" spans="1:19" x14ac:dyDescent="0.25">
      <c r="A267" s="1">
        <v>26</v>
      </c>
      <c r="B267" s="5">
        <v>0.70486111111111116</v>
      </c>
      <c r="C267" s="1" t="s">
        <v>89</v>
      </c>
      <c r="D267" s="1">
        <v>7</v>
      </c>
      <c r="E267" s="1">
        <v>4</v>
      </c>
      <c r="F267" s="1" t="s">
        <v>291</v>
      </c>
      <c r="G267" s="2">
        <v>61.654500000000098</v>
      </c>
      <c r="H267" s="6">
        <f>1+COUNTIFS(A:A,A267,O:O,"&lt;"&amp;O267)</f>
        <v>1</v>
      </c>
      <c r="I267" s="2">
        <f>AVERAGEIF(A:A,A267,G:G)</f>
        <v>48.88123703703706</v>
      </c>
      <c r="J267" s="2">
        <f>G267-I267</f>
        <v>12.773262962963038</v>
      </c>
      <c r="K267" s="2">
        <f>90+J267</f>
        <v>102.77326296296303</v>
      </c>
      <c r="L267" s="2">
        <f>EXP(0.06*K267)</f>
        <v>476.46571928988249</v>
      </c>
      <c r="M267" s="2">
        <f>SUMIF(A:A,A267,L:L)</f>
        <v>2253.1345985797861</v>
      </c>
      <c r="N267" s="3">
        <f>L267/M267</f>
        <v>0.21146793431258487</v>
      </c>
      <c r="O267" s="7">
        <f>1/N267</f>
        <v>4.7288493324091077</v>
      </c>
      <c r="P267" s="3">
        <f>IF(O267&gt;21,"",N267)</f>
        <v>0.21146793431258487</v>
      </c>
      <c r="Q267" s="3">
        <f>IF(ISNUMBER(P267),SUMIF(A:A,A267,P:P),"")</f>
        <v>0.95865302031253996</v>
      </c>
      <c r="R267" s="3">
        <f>IFERROR(P267*(1/Q267),"")</f>
        <v>0.22058860696401092</v>
      </c>
      <c r="S267" s="8">
        <f>IFERROR(1/R267,"")</f>
        <v>4.5333256951169298</v>
      </c>
    </row>
    <row r="268" spans="1:19" x14ac:dyDescent="0.25">
      <c r="A268" s="1">
        <v>26</v>
      </c>
      <c r="B268" s="5">
        <v>0.70486111111111116</v>
      </c>
      <c r="C268" s="1" t="s">
        <v>89</v>
      </c>
      <c r="D268" s="1">
        <v>7</v>
      </c>
      <c r="E268" s="1">
        <v>7</v>
      </c>
      <c r="F268" s="1" t="s">
        <v>293</v>
      </c>
      <c r="G268" s="2">
        <v>57.325466666666699</v>
      </c>
      <c r="H268" s="6">
        <f>1+COUNTIFS(A:A,A268,O:O,"&lt;"&amp;O268)</f>
        <v>2</v>
      </c>
      <c r="I268" s="2">
        <f>AVERAGEIF(A:A,A268,G:G)</f>
        <v>48.88123703703706</v>
      </c>
      <c r="J268" s="2">
        <f>G268-I268</f>
        <v>8.4442296296296391</v>
      </c>
      <c r="K268" s="2">
        <f>90+J268</f>
        <v>98.444229629629632</v>
      </c>
      <c r="L268" s="2">
        <f>EXP(0.06*K268)</f>
        <v>367.47444461697785</v>
      </c>
      <c r="M268" s="2">
        <f>SUMIF(A:A,A268,L:L)</f>
        <v>2253.1345985797861</v>
      </c>
      <c r="N268" s="3">
        <f>L268/M268</f>
        <v>0.16309475911852195</v>
      </c>
      <c r="O268" s="7">
        <f>1/N268</f>
        <v>6.1314048679718391</v>
      </c>
      <c r="P268" s="3">
        <f>IF(O268&gt;21,"",N268)</f>
        <v>0.16309475911852195</v>
      </c>
      <c r="Q268" s="3">
        <f>IF(ISNUMBER(P268),SUMIF(A:A,A268,P:P),"")</f>
        <v>0.95865302031253996</v>
      </c>
      <c r="R268" s="3">
        <f>IFERROR(P268*(1/Q268),"")</f>
        <v>0.17012908285142606</v>
      </c>
      <c r="S268" s="8">
        <f>IFERROR(1/R268,"")</f>
        <v>5.8778897954402147</v>
      </c>
    </row>
    <row r="269" spans="1:19" x14ac:dyDescent="0.25">
      <c r="A269" s="1">
        <v>26</v>
      </c>
      <c r="B269" s="5">
        <v>0.70486111111111116</v>
      </c>
      <c r="C269" s="1" t="s">
        <v>89</v>
      </c>
      <c r="D269" s="1">
        <v>7</v>
      </c>
      <c r="E269" s="1">
        <v>9</v>
      </c>
      <c r="F269" s="1" t="s">
        <v>294</v>
      </c>
      <c r="G269" s="2">
        <v>55.194099999999999</v>
      </c>
      <c r="H269" s="6">
        <f>1+COUNTIFS(A:A,A269,O:O,"&lt;"&amp;O269)</f>
        <v>3</v>
      </c>
      <c r="I269" s="2">
        <f>AVERAGEIF(A:A,A269,G:G)</f>
        <v>48.88123703703706</v>
      </c>
      <c r="J269" s="2">
        <f>G269-I269</f>
        <v>6.3128629629629387</v>
      </c>
      <c r="K269" s="2">
        <f>90+J269</f>
        <v>96.312862962962939</v>
      </c>
      <c r="L269" s="2">
        <f>EXP(0.06*K269)</f>
        <v>323.36178628517422</v>
      </c>
      <c r="M269" s="2">
        <f>SUMIF(A:A,A269,L:L)</f>
        <v>2253.1345985797861</v>
      </c>
      <c r="N269" s="3">
        <f>L269/M269</f>
        <v>0.14351640886833755</v>
      </c>
      <c r="O269" s="7">
        <f>1/N269</f>
        <v>6.9678443592983399</v>
      </c>
      <c r="P269" s="3">
        <f>IF(O269&gt;21,"",N269)</f>
        <v>0.14351640886833755</v>
      </c>
      <c r="Q269" s="3">
        <f>IF(ISNUMBER(P269),SUMIF(A:A,A269,P:P),"")</f>
        <v>0.95865302031253996</v>
      </c>
      <c r="R269" s="3">
        <f>IFERROR(P269*(1/Q269),"")</f>
        <v>0.14970631274029508</v>
      </c>
      <c r="S269" s="8">
        <f>IFERROR(1/R269,"")</f>
        <v>6.6797450401090472</v>
      </c>
    </row>
    <row r="270" spans="1:19" x14ac:dyDescent="0.25">
      <c r="A270" s="1">
        <v>26</v>
      </c>
      <c r="B270" s="5">
        <v>0.70486111111111116</v>
      </c>
      <c r="C270" s="1" t="s">
        <v>89</v>
      </c>
      <c r="D270" s="1">
        <v>7</v>
      </c>
      <c r="E270" s="1">
        <v>1</v>
      </c>
      <c r="F270" s="1" t="s">
        <v>289</v>
      </c>
      <c r="G270" s="2">
        <v>53.163033333333296</v>
      </c>
      <c r="H270" s="6">
        <f>1+COUNTIFS(A:A,A270,O:O,"&lt;"&amp;O270)</f>
        <v>4</v>
      </c>
      <c r="I270" s="2">
        <f>AVERAGEIF(A:A,A270,G:G)</f>
        <v>48.88123703703706</v>
      </c>
      <c r="J270" s="2">
        <f>G270-I270</f>
        <v>4.2817962962962355</v>
      </c>
      <c r="K270" s="2">
        <f>90+J270</f>
        <v>94.281796296296235</v>
      </c>
      <c r="L270" s="2">
        <f>EXP(0.06*K270)</f>
        <v>286.26208656295734</v>
      </c>
      <c r="M270" s="2">
        <f>SUMIF(A:A,A270,L:L)</f>
        <v>2253.1345985797861</v>
      </c>
      <c r="N270" s="3">
        <f>L270/M270</f>
        <v>0.12705059286888423</v>
      </c>
      <c r="O270" s="7">
        <f>1/N270</f>
        <v>7.8708802329792862</v>
      </c>
      <c r="P270" s="3">
        <f>IF(O270&gt;21,"",N270)</f>
        <v>0.12705059286888423</v>
      </c>
      <c r="Q270" s="3">
        <f>IF(ISNUMBER(P270),SUMIF(A:A,A270,P:P),"")</f>
        <v>0.95865302031253996</v>
      </c>
      <c r="R270" s="3">
        <f>IFERROR(P270*(1/Q270),"")</f>
        <v>0.13253032137473808</v>
      </c>
      <c r="S270" s="8">
        <f>IFERROR(1/R270,"")</f>
        <v>7.5454431078638615</v>
      </c>
    </row>
    <row r="271" spans="1:19" x14ac:dyDescent="0.25">
      <c r="A271" s="1">
        <v>26</v>
      </c>
      <c r="B271" s="5">
        <v>0.70486111111111116</v>
      </c>
      <c r="C271" s="1" t="s">
        <v>89</v>
      </c>
      <c r="D271" s="1">
        <v>7</v>
      </c>
      <c r="E271" s="1">
        <v>5</v>
      </c>
      <c r="F271" s="1" t="s">
        <v>292</v>
      </c>
      <c r="G271" s="2">
        <v>49.925033333333303</v>
      </c>
      <c r="H271" s="6">
        <f>1+COUNTIFS(A:A,A271,O:O,"&lt;"&amp;O271)</f>
        <v>5</v>
      </c>
      <c r="I271" s="2">
        <f>AVERAGEIF(A:A,A271,G:G)</f>
        <v>48.88123703703706</v>
      </c>
      <c r="J271" s="2">
        <f>G271-I271</f>
        <v>1.043796296296243</v>
      </c>
      <c r="K271" s="2">
        <f>90+J271</f>
        <v>91.04379629629625</v>
      </c>
      <c r="L271" s="2">
        <f>EXP(0.06*K271)</f>
        <v>235.71602056330735</v>
      </c>
      <c r="M271" s="2">
        <f>SUMIF(A:A,A271,L:L)</f>
        <v>2253.1345985797861</v>
      </c>
      <c r="N271" s="3">
        <f>L271/M271</f>
        <v>0.10461692821719829</v>
      </c>
      <c r="O271" s="7">
        <f>1/N271</f>
        <v>9.5586824908858965</v>
      </c>
      <c r="P271" s="3">
        <f>IF(O271&gt;21,"",N271)</f>
        <v>0.10461692821719829</v>
      </c>
      <c r="Q271" s="3">
        <f>IF(ISNUMBER(P271),SUMIF(A:A,A271,P:P),"")</f>
        <v>0.95865302031253996</v>
      </c>
      <c r="R271" s="3">
        <f>IFERROR(P271*(1/Q271),"")</f>
        <v>0.10912908633312508</v>
      </c>
      <c r="S271" s="8">
        <f>IFERROR(1/R271,"")</f>
        <v>9.1634598400963583</v>
      </c>
    </row>
    <row r="272" spans="1:19" x14ac:dyDescent="0.25">
      <c r="A272" s="1">
        <v>26</v>
      </c>
      <c r="B272" s="5">
        <v>0.70486111111111116</v>
      </c>
      <c r="C272" s="1" t="s">
        <v>89</v>
      </c>
      <c r="D272" s="1">
        <v>7</v>
      </c>
      <c r="E272" s="1">
        <v>10</v>
      </c>
      <c r="F272" s="1" t="s">
        <v>295</v>
      </c>
      <c r="G272" s="2">
        <v>47.801766666666701</v>
      </c>
      <c r="H272" s="6">
        <f>1+COUNTIFS(A:A,A272,O:O,"&lt;"&amp;O272)</f>
        <v>6</v>
      </c>
      <c r="I272" s="2">
        <f>AVERAGEIF(A:A,A272,G:G)</f>
        <v>48.88123703703706</v>
      </c>
      <c r="J272" s="2">
        <f>G272-I272</f>
        <v>-1.079470370370359</v>
      </c>
      <c r="K272" s="2">
        <f>90+J272</f>
        <v>88.920529629629641</v>
      </c>
      <c r="L272" s="2">
        <f>EXP(0.06*K272)</f>
        <v>207.52084195385345</v>
      </c>
      <c r="M272" s="2">
        <f>SUMIF(A:A,A272,L:L)</f>
        <v>2253.1345985797861</v>
      </c>
      <c r="N272" s="3">
        <f>L272/M272</f>
        <v>9.2103171326142541E-2</v>
      </c>
      <c r="O272" s="7">
        <f>1/N272</f>
        <v>10.857389442747236</v>
      </c>
      <c r="P272" s="3">
        <f>IF(O272&gt;21,"",N272)</f>
        <v>9.2103171326142541E-2</v>
      </c>
      <c r="Q272" s="3">
        <f>IF(ISNUMBER(P272),SUMIF(A:A,A272,P:P),"")</f>
        <v>0.95865302031253996</v>
      </c>
      <c r="R272" s="3">
        <f>IFERROR(P272*(1/Q272),"")</f>
        <v>9.6075607518677691E-2</v>
      </c>
      <c r="S272" s="8">
        <f>IFERROR(1/R272,"")</f>
        <v>10.408469181999124</v>
      </c>
    </row>
    <row r="273" spans="1:19" x14ac:dyDescent="0.25">
      <c r="A273" s="1">
        <v>26</v>
      </c>
      <c r="B273" s="5">
        <v>0.70486111111111116</v>
      </c>
      <c r="C273" s="1" t="s">
        <v>89</v>
      </c>
      <c r="D273" s="1">
        <v>7</v>
      </c>
      <c r="E273" s="1">
        <v>2</v>
      </c>
      <c r="F273" s="1" t="s">
        <v>290</v>
      </c>
      <c r="G273" s="2">
        <v>40.4664</v>
      </c>
      <c r="H273" s="6">
        <f>1+COUNTIFS(A:A,A273,O:O,"&lt;"&amp;O273)</f>
        <v>7</v>
      </c>
      <c r="I273" s="2">
        <f>AVERAGEIF(A:A,A273,G:G)</f>
        <v>48.88123703703706</v>
      </c>
      <c r="J273" s="2">
        <f>G273-I273</f>
        <v>-8.41483703703706</v>
      </c>
      <c r="K273" s="2">
        <f>90+J273</f>
        <v>81.58516296296294</v>
      </c>
      <c r="L273" s="2">
        <f>EXP(0.06*K273)</f>
        <v>133.63467592710688</v>
      </c>
      <c r="M273" s="2">
        <f>SUMIF(A:A,A273,L:L)</f>
        <v>2253.1345985797861</v>
      </c>
      <c r="N273" s="3">
        <f>L273/M273</f>
        <v>5.9310560501507792E-2</v>
      </c>
      <c r="O273" s="7">
        <f>1/N273</f>
        <v>16.86040380573672</v>
      </c>
      <c r="P273" s="3">
        <f>IF(O273&gt;21,"",N273)</f>
        <v>5.9310560501507792E-2</v>
      </c>
      <c r="Q273" s="3">
        <f>IF(ISNUMBER(P273),SUMIF(A:A,A273,P:P),"")</f>
        <v>0.95865302031253996</v>
      </c>
      <c r="R273" s="3">
        <f>IFERROR(P273*(1/Q273),"")</f>
        <v>6.1868641984950269E-2</v>
      </c>
      <c r="S273" s="8">
        <f>IFERROR(1/R273,"")</f>
        <v>16.163277032058549</v>
      </c>
    </row>
    <row r="274" spans="1:19" x14ac:dyDescent="0.25">
      <c r="A274" s="1">
        <v>26</v>
      </c>
      <c r="B274" s="5">
        <v>0.70486111111111116</v>
      </c>
      <c r="C274" s="1" t="s">
        <v>89</v>
      </c>
      <c r="D274" s="1">
        <v>7</v>
      </c>
      <c r="E274" s="1">
        <v>11</v>
      </c>
      <c r="F274" s="1" t="s">
        <v>296</v>
      </c>
      <c r="G274" s="2">
        <v>39.947566666666702</v>
      </c>
      <c r="H274" s="6">
        <f>1+COUNTIFS(A:A,A274,O:O,"&lt;"&amp;O274)</f>
        <v>8</v>
      </c>
      <c r="I274" s="2">
        <f>AVERAGEIF(A:A,A274,G:G)</f>
        <v>48.88123703703706</v>
      </c>
      <c r="J274" s="2">
        <f>G274-I274</f>
        <v>-8.9336703703703577</v>
      </c>
      <c r="K274" s="2">
        <f>90+J274</f>
        <v>81.066329629629649</v>
      </c>
      <c r="L274" s="2">
        <f>EXP(0.06*K274)</f>
        <v>129.53871289993472</v>
      </c>
      <c r="M274" s="2">
        <f>SUMIF(A:A,A274,L:L)</f>
        <v>2253.1345985797861</v>
      </c>
      <c r="N274" s="3">
        <f>L274/M274</f>
        <v>5.7492665099362732E-2</v>
      </c>
      <c r="O274" s="7">
        <f>1/N274</f>
        <v>17.393523126328063</v>
      </c>
      <c r="P274" s="3">
        <f>IF(O274&gt;21,"",N274)</f>
        <v>5.7492665099362732E-2</v>
      </c>
      <c r="Q274" s="3">
        <f>IF(ISNUMBER(P274),SUMIF(A:A,A274,P:P),"")</f>
        <v>0.95865302031253996</v>
      </c>
      <c r="R274" s="3">
        <f>IFERROR(P274*(1/Q274),"")</f>
        <v>5.9972340232776797E-2</v>
      </c>
      <c r="S274" s="8">
        <f>IFERROR(1/R274,"")</f>
        <v>16.67435347893041</v>
      </c>
    </row>
    <row r="275" spans="1:19" x14ac:dyDescent="0.25">
      <c r="A275" s="1">
        <v>26</v>
      </c>
      <c r="B275" s="5">
        <v>0.70486111111111116</v>
      </c>
      <c r="C275" s="1" t="s">
        <v>89</v>
      </c>
      <c r="D275" s="1">
        <v>7</v>
      </c>
      <c r="E275" s="1">
        <v>12</v>
      </c>
      <c r="F275" s="1" t="s">
        <v>297</v>
      </c>
      <c r="G275" s="2">
        <v>34.4532666666667</v>
      </c>
      <c r="H275" s="6">
        <f>1+COUNTIFS(A:A,A275,O:O,"&lt;"&amp;O275)</f>
        <v>9</v>
      </c>
      <c r="I275" s="2">
        <f>AVERAGEIF(A:A,A275,G:G)</f>
        <v>48.88123703703706</v>
      </c>
      <c r="J275" s="2">
        <f>G275-I275</f>
        <v>-14.42797037037036</v>
      </c>
      <c r="K275" s="2">
        <f>90+J275</f>
        <v>75.57202962962964</v>
      </c>
      <c r="L275" s="2">
        <f>EXP(0.06*K275)</f>
        <v>93.16031048059159</v>
      </c>
      <c r="M275" s="2">
        <f>SUMIF(A:A,A275,L:L)</f>
        <v>2253.1345985797861</v>
      </c>
      <c r="N275" s="3">
        <f>L275/M275</f>
        <v>4.1346979687459928E-2</v>
      </c>
      <c r="O275" s="7">
        <f>1/N275</f>
        <v>24.18556343314452</v>
      </c>
      <c r="P275" s="3" t="str">
        <f>IF(O275&gt;21,"",N275)</f>
        <v/>
      </c>
      <c r="Q275" s="3" t="str">
        <f>IF(ISNUMBER(P275),SUMIF(A:A,A275,P:P),"")</f>
        <v/>
      </c>
      <c r="R275" s="3" t="str">
        <f>IFERROR(P275*(1/Q275),"")</f>
        <v/>
      </c>
      <c r="S275" s="8" t="str">
        <f>IFERROR(1/R275,"")</f>
        <v/>
      </c>
    </row>
    <row r="276" spans="1:19" x14ac:dyDescent="0.25">
      <c r="A276" s="1">
        <v>27</v>
      </c>
      <c r="B276" s="5">
        <v>0.70763888888888893</v>
      </c>
      <c r="C276" s="1" t="s">
        <v>185</v>
      </c>
      <c r="D276" s="1">
        <v>5</v>
      </c>
      <c r="E276" s="1">
        <v>1</v>
      </c>
      <c r="F276" s="1" t="s">
        <v>298</v>
      </c>
      <c r="G276" s="2">
        <v>66.029999999999902</v>
      </c>
      <c r="H276" s="6">
        <f>1+COUNTIFS(A:A,A276,O:O,"&lt;"&amp;O276)</f>
        <v>1</v>
      </c>
      <c r="I276" s="2">
        <f>AVERAGEIF(A:A,A276,G:G)</f>
        <v>51.463276666666673</v>
      </c>
      <c r="J276" s="2">
        <f>G276-I276</f>
        <v>14.566723333333229</v>
      </c>
      <c r="K276" s="2">
        <f>90+J276</f>
        <v>104.56672333333323</v>
      </c>
      <c r="L276" s="2">
        <f>EXP(0.06*K276)</f>
        <v>530.59732487878921</v>
      </c>
      <c r="M276" s="2">
        <f>SUMIF(A:A,A276,L:L)</f>
        <v>2442.1923598573903</v>
      </c>
      <c r="N276" s="3">
        <f>L276/M276</f>
        <v>0.2172627077212595</v>
      </c>
      <c r="O276" s="7">
        <f>1/N276</f>
        <v>4.6027227152253172</v>
      </c>
      <c r="P276" s="3">
        <f>IF(O276&gt;21,"",N276)</f>
        <v>0.2172627077212595</v>
      </c>
      <c r="Q276" s="3">
        <f>IF(ISNUMBER(P276),SUMIF(A:A,A276,P:P),"")</f>
        <v>1.0000000000000002</v>
      </c>
      <c r="R276" s="3">
        <f>IFERROR(P276*(1/Q276),"")</f>
        <v>0.21726270772125944</v>
      </c>
      <c r="S276" s="8">
        <f>IFERROR(1/R276,"")</f>
        <v>4.6027227152253181</v>
      </c>
    </row>
    <row r="277" spans="1:19" x14ac:dyDescent="0.25">
      <c r="A277" s="1">
        <v>27</v>
      </c>
      <c r="B277" s="5">
        <v>0.70763888888888893</v>
      </c>
      <c r="C277" s="1" t="s">
        <v>185</v>
      </c>
      <c r="D277" s="1">
        <v>5</v>
      </c>
      <c r="E277" s="1">
        <v>5</v>
      </c>
      <c r="F277" s="1" t="s">
        <v>302</v>
      </c>
      <c r="G277" s="2">
        <v>60.969733333333394</v>
      </c>
      <c r="H277" s="6">
        <f>1+COUNTIFS(A:A,A277,O:O,"&lt;"&amp;O277)</f>
        <v>2</v>
      </c>
      <c r="I277" s="2">
        <f>AVERAGEIF(A:A,A277,G:G)</f>
        <v>51.463276666666673</v>
      </c>
      <c r="J277" s="2">
        <f>G277-I277</f>
        <v>9.5064566666667218</v>
      </c>
      <c r="K277" s="2">
        <f>90+J277</f>
        <v>99.506456666666722</v>
      </c>
      <c r="L277" s="2">
        <f>EXP(0.06*K277)</f>
        <v>391.65736942887503</v>
      </c>
      <c r="M277" s="2">
        <f>SUMIF(A:A,A277,L:L)</f>
        <v>2442.1923598573903</v>
      </c>
      <c r="N277" s="3">
        <f>L277/M277</f>
        <v>0.16037122049294492</v>
      </c>
      <c r="O277" s="7">
        <f>1/N277</f>
        <v>6.2355327653317465</v>
      </c>
      <c r="P277" s="3">
        <f>IF(O277&gt;21,"",N277)</f>
        <v>0.16037122049294492</v>
      </c>
      <c r="Q277" s="3">
        <f>IF(ISNUMBER(P277),SUMIF(A:A,A277,P:P),"")</f>
        <v>1.0000000000000002</v>
      </c>
      <c r="R277" s="3">
        <f>IFERROR(P277*(1/Q277),"")</f>
        <v>0.16037122049294489</v>
      </c>
      <c r="S277" s="8">
        <f>IFERROR(1/R277,"")</f>
        <v>6.2355327653317474</v>
      </c>
    </row>
    <row r="278" spans="1:19" x14ac:dyDescent="0.25">
      <c r="A278" s="1">
        <v>27</v>
      </c>
      <c r="B278" s="5">
        <v>0.70763888888888893</v>
      </c>
      <c r="C278" s="1" t="s">
        <v>185</v>
      </c>
      <c r="D278" s="1">
        <v>5</v>
      </c>
      <c r="E278" s="1">
        <v>6</v>
      </c>
      <c r="F278" s="1" t="s">
        <v>303</v>
      </c>
      <c r="G278" s="2">
        <v>55.882200000000005</v>
      </c>
      <c r="H278" s="6">
        <f>1+COUNTIFS(A:A,A278,O:O,"&lt;"&amp;O278)</f>
        <v>3</v>
      </c>
      <c r="I278" s="2">
        <f>AVERAGEIF(A:A,A278,G:G)</f>
        <v>51.463276666666673</v>
      </c>
      <c r="J278" s="2">
        <f>G278-I278</f>
        <v>4.418923333333332</v>
      </c>
      <c r="K278" s="2">
        <f>90+J278</f>
        <v>94.418923333333339</v>
      </c>
      <c r="L278" s="2">
        <f>EXP(0.06*K278)</f>
        <v>288.62705857474276</v>
      </c>
      <c r="M278" s="2">
        <f>SUMIF(A:A,A278,L:L)</f>
        <v>2442.1923598573903</v>
      </c>
      <c r="N278" s="3">
        <f>L278/M278</f>
        <v>0.11818358918770711</v>
      </c>
      <c r="O278" s="7">
        <f>1/N278</f>
        <v>8.4614116636086667</v>
      </c>
      <c r="P278" s="3">
        <f>IF(O278&gt;21,"",N278)</f>
        <v>0.11818358918770711</v>
      </c>
      <c r="Q278" s="3">
        <f>IF(ISNUMBER(P278),SUMIF(A:A,A278,P:P),"")</f>
        <v>1.0000000000000002</v>
      </c>
      <c r="R278" s="3">
        <f>IFERROR(P278*(1/Q278),"")</f>
        <v>0.11818358918770708</v>
      </c>
      <c r="S278" s="8">
        <f>IFERROR(1/R278,"")</f>
        <v>8.4614116636086685</v>
      </c>
    </row>
    <row r="279" spans="1:19" x14ac:dyDescent="0.25">
      <c r="A279" s="1">
        <v>27</v>
      </c>
      <c r="B279" s="5">
        <v>0.70763888888888893</v>
      </c>
      <c r="C279" s="1" t="s">
        <v>185</v>
      </c>
      <c r="D279" s="1">
        <v>5</v>
      </c>
      <c r="E279" s="1">
        <v>7</v>
      </c>
      <c r="F279" s="1" t="s">
        <v>304</v>
      </c>
      <c r="G279" s="2">
        <v>49.930799999999998</v>
      </c>
      <c r="H279" s="6">
        <f>1+COUNTIFS(A:A,A279,O:O,"&lt;"&amp;O279)</f>
        <v>4</v>
      </c>
      <c r="I279" s="2">
        <f>AVERAGEIF(A:A,A279,G:G)</f>
        <v>51.463276666666673</v>
      </c>
      <c r="J279" s="2">
        <f>G279-I279</f>
        <v>-1.5324766666666747</v>
      </c>
      <c r="K279" s="2">
        <f>90+J279</f>
        <v>88.467523333333332</v>
      </c>
      <c r="L279" s="2">
        <f>EXP(0.06*K279)</f>
        <v>201.95631264985713</v>
      </c>
      <c r="M279" s="2">
        <f>SUMIF(A:A,A279,L:L)</f>
        <v>2442.1923598573903</v>
      </c>
      <c r="N279" s="3">
        <f>L279/M279</f>
        <v>8.2694678752352743E-2</v>
      </c>
      <c r="O279" s="7">
        <f>1/N279</f>
        <v>12.092676519062589</v>
      </c>
      <c r="P279" s="3">
        <f>IF(O279&gt;21,"",N279)</f>
        <v>8.2694678752352743E-2</v>
      </c>
      <c r="Q279" s="3">
        <f>IF(ISNUMBER(P279),SUMIF(A:A,A279,P:P),"")</f>
        <v>1.0000000000000002</v>
      </c>
      <c r="R279" s="3">
        <f>IFERROR(P279*(1/Q279),"")</f>
        <v>8.2694678752352729E-2</v>
      </c>
      <c r="S279" s="8">
        <f>IFERROR(1/R279,"")</f>
        <v>12.092676519062591</v>
      </c>
    </row>
    <row r="280" spans="1:19" x14ac:dyDescent="0.25">
      <c r="A280" s="1">
        <v>27</v>
      </c>
      <c r="B280" s="5">
        <v>0.70763888888888893</v>
      </c>
      <c r="C280" s="1" t="s">
        <v>185</v>
      </c>
      <c r="D280" s="1">
        <v>5</v>
      </c>
      <c r="E280" s="1">
        <v>2</v>
      </c>
      <c r="F280" s="1" t="s">
        <v>299</v>
      </c>
      <c r="G280" s="2">
        <v>49.9121666666667</v>
      </c>
      <c r="H280" s="6">
        <f>1+COUNTIFS(A:A,A280,O:O,"&lt;"&amp;O280)</f>
        <v>5</v>
      </c>
      <c r="I280" s="2">
        <f>AVERAGEIF(A:A,A280,G:G)</f>
        <v>51.463276666666673</v>
      </c>
      <c r="J280" s="2">
        <f>G280-I280</f>
        <v>-1.5511099999999729</v>
      </c>
      <c r="K280" s="2">
        <f>90+J280</f>
        <v>88.448890000000034</v>
      </c>
      <c r="L280" s="2">
        <f>EXP(0.06*K280)</f>
        <v>201.73065166031304</v>
      </c>
      <c r="M280" s="2">
        <f>SUMIF(A:A,A280,L:L)</f>
        <v>2442.1923598573903</v>
      </c>
      <c r="N280" s="3">
        <f>L280/M280</f>
        <v>8.2602277763285173E-2</v>
      </c>
      <c r="O280" s="7">
        <f>1/N280</f>
        <v>12.106203691691382</v>
      </c>
      <c r="P280" s="3">
        <f>IF(O280&gt;21,"",N280)</f>
        <v>8.2602277763285173E-2</v>
      </c>
      <c r="Q280" s="3">
        <f>IF(ISNUMBER(P280),SUMIF(A:A,A280,P:P),"")</f>
        <v>1.0000000000000002</v>
      </c>
      <c r="R280" s="3">
        <f>IFERROR(P280*(1/Q280),"")</f>
        <v>8.2602277763285159E-2</v>
      </c>
      <c r="S280" s="8">
        <f>IFERROR(1/R280,"")</f>
        <v>12.106203691691386</v>
      </c>
    </row>
    <row r="281" spans="1:19" x14ac:dyDescent="0.25">
      <c r="A281" s="1">
        <v>27</v>
      </c>
      <c r="B281" s="5">
        <v>0.70763888888888893</v>
      </c>
      <c r="C281" s="1" t="s">
        <v>185</v>
      </c>
      <c r="D281" s="1">
        <v>5</v>
      </c>
      <c r="E281" s="1">
        <v>8</v>
      </c>
      <c r="F281" s="1" t="s">
        <v>305</v>
      </c>
      <c r="G281" s="2">
        <v>49.894599999999997</v>
      </c>
      <c r="H281" s="6">
        <f>1+COUNTIFS(A:A,A281,O:O,"&lt;"&amp;O281)</f>
        <v>6</v>
      </c>
      <c r="I281" s="2">
        <f>AVERAGEIF(A:A,A281,G:G)</f>
        <v>51.463276666666673</v>
      </c>
      <c r="J281" s="2">
        <f>G281-I281</f>
        <v>-1.5686766666666756</v>
      </c>
      <c r="K281" s="2">
        <f>90+J281</f>
        <v>88.431323333333324</v>
      </c>
      <c r="L281" s="2">
        <f>EXP(0.06*K281)</f>
        <v>201.51813956700931</v>
      </c>
      <c r="M281" s="2">
        <f>SUMIF(A:A,A281,L:L)</f>
        <v>2442.1923598573903</v>
      </c>
      <c r="N281" s="3">
        <f>L281/M281</f>
        <v>8.2515260828502787E-2</v>
      </c>
      <c r="O281" s="7">
        <f>1/N281</f>
        <v>12.118970357233309</v>
      </c>
      <c r="P281" s="3">
        <f>IF(O281&gt;21,"",N281)</f>
        <v>8.2515260828502787E-2</v>
      </c>
      <c r="Q281" s="3">
        <f>IF(ISNUMBER(P281),SUMIF(A:A,A281,P:P),"")</f>
        <v>1.0000000000000002</v>
      </c>
      <c r="R281" s="3">
        <f>IFERROR(P281*(1/Q281),"")</f>
        <v>8.2515260828502773E-2</v>
      </c>
      <c r="S281" s="8">
        <f>IFERROR(1/R281,"")</f>
        <v>12.118970357233311</v>
      </c>
    </row>
    <row r="282" spans="1:19" x14ac:dyDescent="0.25">
      <c r="A282" s="1">
        <v>27</v>
      </c>
      <c r="B282" s="5">
        <v>0.70763888888888893</v>
      </c>
      <c r="C282" s="1" t="s">
        <v>185</v>
      </c>
      <c r="D282" s="1">
        <v>5</v>
      </c>
      <c r="E282" s="1">
        <v>10</v>
      </c>
      <c r="F282" s="1" t="s">
        <v>307</v>
      </c>
      <c r="G282" s="2">
        <v>48.858000000000004</v>
      </c>
      <c r="H282" s="6">
        <f>1+COUNTIFS(A:A,A282,O:O,"&lt;"&amp;O282)</f>
        <v>7</v>
      </c>
      <c r="I282" s="2">
        <f>AVERAGEIF(A:A,A282,G:G)</f>
        <v>51.463276666666673</v>
      </c>
      <c r="J282" s="2">
        <f>G282-I282</f>
        <v>-2.6052766666666685</v>
      </c>
      <c r="K282" s="2">
        <f>90+J282</f>
        <v>87.394723333333332</v>
      </c>
      <c r="L282" s="2">
        <f>EXP(0.06*K282)</f>
        <v>189.36633131848583</v>
      </c>
      <c r="M282" s="2">
        <f>SUMIF(A:A,A282,L:L)</f>
        <v>2442.1923598573903</v>
      </c>
      <c r="N282" s="3">
        <f>L282/M282</f>
        <v>7.753948232380177E-2</v>
      </c>
      <c r="O282" s="7">
        <f>1/N282</f>
        <v>12.896655613768997</v>
      </c>
      <c r="P282" s="3">
        <f>IF(O282&gt;21,"",N282)</f>
        <v>7.753948232380177E-2</v>
      </c>
      <c r="Q282" s="3">
        <f>IF(ISNUMBER(P282),SUMIF(A:A,A282,P:P),"")</f>
        <v>1.0000000000000002</v>
      </c>
      <c r="R282" s="3">
        <f>IFERROR(P282*(1/Q282),"")</f>
        <v>7.7539482323801756E-2</v>
      </c>
      <c r="S282" s="8">
        <f>IFERROR(1/R282,"")</f>
        <v>12.896655613768999</v>
      </c>
    </row>
    <row r="283" spans="1:19" x14ac:dyDescent="0.25">
      <c r="A283" s="1">
        <v>27</v>
      </c>
      <c r="B283" s="5">
        <v>0.70763888888888893</v>
      </c>
      <c r="C283" s="1" t="s">
        <v>185</v>
      </c>
      <c r="D283" s="1">
        <v>5</v>
      </c>
      <c r="E283" s="1">
        <v>3</v>
      </c>
      <c r="F283" s="1" t="s">
        <v>300</v>
      </c>
      <c r="G283" s="2">
        <v>46.801466666666599</v>
      </c>
      <c r="H283" s="6">
        <f>1+COUNTIFS(A:A,A283,O:O,"&lt;"&amp;O283)</f>
        <v>8</v>
      </c>
      <c r="I283" s="2">
        <f>AVERAGEIF(A:A,A283,G:G)</f>
        <v>51.463276666666673</v>
      </c>
      <c r="J283" s="2">
        <f>G283-I283</f>
        <v>-4.6618100000000737</v>
      </c>
      <c r="K283" s="2">
        <f>90+J283</f>
        <v>85.338189999999926</v>
      </c>
      <c r="L283" s="2">
        <f>EXP(0.06*K283)</f>
        <v>167.38413825305554</v>
      </c>
      <c r="M283" s="2">
        <f>SUMIF(A:A,A283,L:L)</f>
        <v>2442.1923598573903</v>
      </c>
      <c r="N283" s="3">
        <f>L283/M283</f>
        <v>6.8538474284159087E-2</v>
      </c>
      <c r="O283" s="7">
        <f>1/N283</f>
        <v>14.59034521039994</v>
      </c>
      <c r="P283" s="3">
        <f>IF(O283&gt;21,"",N283)</f>
        <v>6.8538474284159087E-2</v>
      </c>
      <c r="Q283" s="3">
        <f>IF(ISNUMBER(P283),SUMIF(A:A,A283,P:P),"")</f>
        <v>1.0000000000000002</v>
      </c>
      <c r="R283" s="3">
        <f>IFERROR(P283*(1/Q283),"")</f>
        <v>6.8538474284159073E-2</v>
      </c>
      <c r="S283" s="8">
        <f>IFERROR(1/R283,"")</f>
        <v>14.590345210399944</v>
      </c>
    </row>
    <row r="284" spans="1:19" x14ac:dyDescent="0.25">
      <c r="A284" s="1">
        <v>27</v>
      </c>
      <c r="B284" s="5">
        <v>0.70763888888888893</v>
      </c>
      <c r="C284" s="1" t="s">
        <v>185</v>
      </c>
      <c r="D284" s="1">
        <v>5</v>
      </c>
      <c r="E284" s="1">
        <v>4</v>
      </c>
      <c r="F284" s="1" t="s">
        <v>301</v>
      </c>
      <c r="G284" s="2">
        <v>43.3680333333334</v>
      </c>
      <c r="H284" s="6">
        <f>1+COUNTIFS(A:A,A284,O:O,"&lt;"&amp;O284)</f>
        <v>9</v>
      </c>
      <c r="I284" s="2">
        <f>AVERAGEIF(A:A,A284,G:G)</f>
        <v>51.463276666666673</v>
      </c>
      <c r="J284" s="2">
        <f>G284-I284</f>
        <v>-8.0952433333332721</v>
      </c>
      <c r="K284" s="2">
        <f>90+J284</f>
        <v>81.904756666666728</v>
      </c>
      <c r="L284" s="2">
        <f>EXP(0.06*K284)</f>
        <v>136.22193082141399</v>
      </c>
      <c r="M284" s="2">
        <f>SUMIF(A:A,A284,L:L)</f>
        <v>2442.1923598573903</v>
      </c>
      <c r="N284" s="3">
        <f>L284/M284</f>
        <v>5.5778542698155256E-2</v>
      </c>
      <c r="O284" s="7">
        <f>1/N284</f>
        <v>17.928040992599698</v>
      </c>
      <c r="P284" s="3">
        <f>IF(O284&gt;21,"",N284)</f>
        <v>5.5778542698155256E-2</v>
      </c>
      <c r="Q284" s="3">
        <f>IF(ISNUMBER(P284),SUMIF(A:A,A284,P:P),"")</f>
        <v>1.0000000000000002</v>
      </c>
      <c r="R284" s="3">
        <f>IFERROR(P284*(1/Q284),"")</f>
        <v>5.5778542698155242E-2</v>
      </c>
      <c r="S284" s="8">
        <f>IFERROR(1/R284,"")</f>
        <v>17.928040992599701</v>
      </c>
    </row>
    <row r="285" spans="1:19" x14ac:dyDescent="0.25">
      <c r="A285" s="1">
        <v>27</v>
      </c>
      <c r="B285" s="5">
        <v>0.70763888888888893</v>
      </c>
      <c r="C285" s="1" t="s">
        <v>185</v>
      </c>
      <c r="D285" s="1">
        <v>5</v>
      </c>
      <c r="E285" s="1">
        <v>9</v>
      </c>
      <c r="F285" s="1" t="s">
        <v>306</v>
      </c>
      <c r="G285" s="2">
        <v>42.985766666666706</v>
      </c>
      <c r="H285" s="6">
        <f>1+COUNTIFS(A:A,A285,O:O,"&lt;"&amp;O285)</f>
        <v>10</v>
      </c>
      <c r="I285" s="2">
        <f>AVERAGEIF(A:A,A285,G:G)</f>
        <v>51.463276666666673</v>
      </c>
      <c r="J285" s="2">
        <f>G285-I285</f>
        <v>-8.4775099999999668</v>
      </c>
      <c r="K285" s="2">
        <f>90+J285</f>
        <v>81.522490000000033</v>
      </c>
      <c r="L285" s="2">
        <f>EXP(0.06*K285)</f>
        <v>133.13310270484871</v>
      </c>
      <c r="M285" s="2">
        <f>SUMIF(A:A,A285,L:L)</f>
        <v>2442.1923598573903</v>
      </c>
      <c r="N285" s="3">
        <f>L285/M285</f>
        <v>5.451376594783177E-2</v>
      </c>
      <c r="O285" s="7">
        <f>1/N285</f>
        <v>18.343990414402363</v>
      </c>
      <c r="P285" s="3">
        <f>IF(O285&gt;21,"",N285)</f>
        <v>5.451376594783177E-2</v>
      </c>
      <c r="Q285" s="3">
        <f>IF(ISNUMBER(P285),SUMIF(A:A,A285,P:P),"")</f>
        <v>1.0000000000000002</v>
      </c>
      <c r="R285" s="3">
        <f>IFERROR(P285*(1/Q285),"")</f>
        <v>5.4513765947831756E-2</v>
      </c>
      <c r="S285" s="8">
        <f>IFERROR(1/R285,"")</f>
        <v>18.34399041440237</v>
      </c>
    </row>
    <row r="286" spans="1:19" x14ac:dyDescent="0.25">
      <c r="A286" s="1">
        <v>28</v>
      </c>
      <c r="B286" s="5">
        <v>0.71180555555555547</v>
      </c>
      <c r="C286" s="1" t="s">
        <v>46</v>
      </c>
      <c r="D286" s="1">
        <v>8</v>
      </c>
      <c r="E286" s="1">
        <v>8</v>
      </c>
      <c r="F286" s="1" t="s">
        <v>312</v>
      </c>
      <c r="G286" s="2">
        <v>64.151633333333407</v>
      </c>
      <c r="H286" s="6">
        <f>1+COUNTIFS(A:A,A286,O:O,"&lt;"&amp;O286)</f>
        <v>1</v>
      </c>
      <c r="I286" s="2">
        <f>AVERAGEIF(A:A,A286,G:G)</f>
        <v>51.400039999999976</v>
      </c>
      <c r="J286" s="2">
        <f>G286-I286</f>
        <v>12.751593333333432</v>
      </c>
      <c r="K286" s="2">
        <f>90+J286</f>
        <v>102.75159333333343</v>
      </c>
      <c r="L286" s="2">
        <f>EXP(0.06*K286)</f>
        <v>475.84663169896623</v>
      </c>
      <c r="M286" s="2">
        <f>SUMIF(A:A,A286,L:L)</f>
        <v>2447.2944104178987</v>
      </c>
      <c r="N286" s="3">
        <f>L286/M286</f>
        <v>0.19443783701435044</v>
      </c>
      <c r="O286" s="7">
        <f>1/N286</f>
        <v>5.1430319085795801</v>
      </c>
      <c r="P286" s="3">
        <f>IF(O286&gt;21,"",N286)</f>
        <v>0.19443783701435044</v>
      </c>
      <c r="Q286" s="3">
        <f>IF(ISNUMBER(P286),SUMIF(A:A,A286,P:P),"")</f>
        <v>0.96056481224616785</v>
      </c>
      <c r="R286" s="3">
        <f>IFERROR(P286*(1/Q286),"")</f>
        <v>0.20242032035264798</v>
      </c>
      <c r="S286" s="8">
        <f>IFERROR(1/R286,"")</f>
        <v>4.940215479640794</v>
      </c>
    </row>
    <row r="287" spans="1:19" x14ac:dyDescent="0.25">
      <c r="A287" s="1">
        <v>28</v>
      </c>
      <c r="B287" s="5">
        <v>0.71180555555555547</v>
      </c>
      <c r="C287" s="1" t="s">
        <v>46</v>
      </c>
      <c r="D287" s="1">
        <v>8</v>
      </c>
      <c r="E287" s="1">
        <v>11</v>
      </c>
      <c r="F287" s="1" t="s">
        <v>313</v>
      </c>
      <c r="G287" s="2">
        <v>59.9611666666666</v>
      </c>
      <c r="H287" s="6">
        <f>1+COUNTIFS(A:A,A287,O:O,"&lt;"&amp;O287)</f>
        <v>2</v>
      </c>
      <c r="I287" s="2">
        <f>AVERAGEIF(A:A,A287,G:G)</f>
        <v>51.400039999999976</v>
      </c>
      <c r="J287" s="2">
        <f>G287-I287</f>
        <v>8.5611266666666239</v>
      </c>
      <c r="K287" s="2">
        <f>90+J287</f>
        <v>98.561126666666624</v>
      </c>
      <c r="L287" s="2">
        <f>EXP(0.06*K287)</f>
        <v>370.06090492600532</v>
      </c>
      <c r="M287" s="2">
        <f>SUMIF(A:A,A287,L:L)</f>
        <v>2447.2944104178987</v>
      </c>
      <c r="N287" s="3">
        <f>L287/M287</f>
        <v>0.15121225437801492</v>
      </c>
      <c r="O287" s="7">
        <f>1/N287</f>
        <v>6.613220628931991</v>
      </c>
      <c r="P287" s="3">
        <f>IF(O287&gt;21,"",N287)</f>
        <v>0.15121225437801492</v>
      </c>
      <c r="Q287" s="3">
        <f>IF(ISNUMBER(P287),SUMIF(A:A,A287,P:P),"")</f>
        <v>0.96056481224616785</v>
      </c>
      <c r="R287" s="3">
        <f>IFERROR(P287*(1/Q287),"")</f>
        <v>0.15742014744889818</v>
      </c>
      <c r="S287" s="8">
        <f>IFERROR(1/R287,"")</f>
        <v>6.3524270317725406</v>
      </c>
    </row>
    <row r="288" spans="1:19" x14ac:dyDescent="0.25">
      <c r="A288" s="1">
        <v>28</v>
      </c>
      <c r="B288" s="5">
        <v>0.71180555555555547</v>
      </c>
      <c r="C288" s="1" t="s">
        <v>46</v>
      </c>
      <c r="D288" s="1">
        <v>8</v>
      </c>
      <c r="E288" s="1">
        <v>12</v>
      </c>
      <c r="F288" s="1" t="s">
        <v>314</v>
      </c>
      <c r="G288" s="2">
        <v>59.436433333333206</v>
      </c>
      <c r="H288" s="6">
        <f>1+COUNTIFS(A:A,A288,O:O,"&lt;"&amp;O288)</f>
        <v>3</v>
      </c>
      <c r="I288" s="2">
        <f>AVERAGEIF(A:A,A288,G:G)</f>
        <v>51.400039999999976</v>
      </c>
      <c r="J288" s="2">
        <f>G288-I288</f>
        <v>8.0363933333332298</v>
      </c>
      <c r="K288" s="2">
        <f>90+J288</f>
        <v>98.036393333333223</v>
      </c>
      <c r="L288" s="2">
        <f>EXP(0.06*K288)</f>
        <v>358.59140762700736</v>
      </c>
      <c r="M288" s="2">
        <f>SUMIF(A:A,A288,L:L)</f>
        <v>2447.2944104178987</v>
      </c>
      <c r="N288" s="3">
        <f>L288/M288</f>
        <v>0.14652565138894527</v>
      </c>
      <c r="O288" s="7">
        <f>1/N288</f>
        <v>6.8247435894043447</v>
      </c>
      <c r="P288" s="3">
        <f>IF(O288&gt;21,"",N288)</f>
        <v>0.14652565138894527</v>
      </c>
      <c r="Q288" s="3">
        <f>IF(ISNUMBER(P288),SUMIF(A:A,A288,P:P),"")</f>
        <v>0.96056481224616785</v>
      </c>
      <c r="R288" s="3">
        <f>IFERROR(P288*(1/Q288),"")</f>
        <v>0.15254113988030885</v>
      </c>
      <c r="S288" s="8">
        <f>IFERROR(1/R288,"")</f>
        <v>6.5556085445844205</v>
      </c>
    </row>
    <row r="289" spans="1:19" x14ac:dyDescent="0.25">
      <c r="A289" s="1">
        <v>28</v>
      </c>
      <c r="B289" s="5">
        <v>0.71180555555555547</v>
      </c>
      <c r="C289" s="1" t="s">
        <v>46</v>
      </c>
      <c r="D289" s="1">
        <v>8</v>
      </c>
      <c r="E289" s="1">
        <v>5</v>
      </c>
      <c r="F289" s="1" t="s">
        <v>310</v>
      </c>
      <c r="G289" s="2">
        <v>51.876233333333296</v>
      </c>
      <c r="H289" s="6">
        <f>1+COUNTIFS(A:A,A289,O:O,"&lt;"&amp;O289)</f>
        <v>4</v>
      </c>
      <c r="I289" s="2">
        <f>AVERAGEIF(A:A,A289,G:G)</f>
        <v>51.400039999999976</v>
      </c>
      <c r="J289" s="2">
        <f>G289-I289</f>
        <v>0.47619333333332037</v>
      </c>
      <c r="K289" s="2">
        <f>90+J289</f>
        <v>90.476193333333327</v>
      </c>
      <c r="L289" s="2">
        <f>EXP(0.06*K289)</f>
        <v>227.8235896805426</v>
      </c>
      <c r="M289" s="2">
        <f>SUMIF(A:A,A289,L:L)</f>
        <v>2447.2944104178987</v>
      </c>
      <c r="N289" s="3">
        <f>L289/M289</f>
        <v>9.3092023873678348E-2</v>
      </c>
      <c r="O289" s="7">
        <f>1/N289</f>
        <v>10.742058861637325</v>
      </c>
      <c r="P289" s="3">
        <f>IF(O289&gt;21,"",N289)</f>
        <v>9.3092023873678348E-2</v>
      </c>
      <c r="Q289" s="3">
        <f>IF(ISNUMBER(P289),SUMIF(A:A,A289,P:P),"")</f>
        <v>0.96056481224616785</v>
      </c>
      <c r="R289" s="3">
        <f>IFERROR(P289*(1/Q289),"")</f>
        <v>9.6913839323338941E-2</v>
      </c>
      <c r="S289" s="8">
        <f>IFERROR(1/R289,"")</f>
        <v>10.318443753565942</v>
      </c>
    </row>
    <row r="290" spans="1:19" x14ac:dyDescent="0.25">
      <c r="A290" s="1">
        <v>28</v>
      </c>
      <c r="B290" s="5">
        <v>0.71180555555555547</v>
      </c>
      <c r="C290" s="1" t="s">
        <v>46</v>
      </c>
      <c r="D290" s="1">
        <v>8</v>
      </c>
      <c r="E290" s="1">
        <v>15</v>
      </c>
      <c r="F290" s="1" t="s">
        <v>316</v>
      </c>
      <c r="G290" s="2">
        <v>49.963866666666704</v>
      </c>
      <c r="H290" s="6">
        <f>1+COUNTIFS(A:A,A290,O:O,"&lt;"&amp;O290)</f>
        <v>5</v>
      </c>
      <c r="I290" s="2">
        <f>AVERAGEIF(A:A,A290,G:G)</f>
        <v>51.400039999999976</v>
      </c>
      <c r="J290" s="2">
        <f>G290-I290</f>
        <v>-1.4361733333332722</v>
      </c>
      <c r="K290" s="2">
        <f>90+J290</f>
        <v>88.563826666666728</v>
      </c>
      <c r="L290" s="2">
        <f>EXP(0.06*K290)</f>
        <v>203.1266345363893</v>
      </c>
      <c r="M290" s="2">
        <f>SUMIF(A:A,A290,L:L)</f>
        <v>2447.2944104178987</v>
      </c>
      <c r="N290" s="3">
        <f>L290/M290</f>
        <v>8.3000489712924855E-2</v>
      </c>
      <c r="O290" s="7">
        <f>1/N290</f>
        <v>12.048121685290248</v>
      </c>
      <c r="P290" s="3">
        <f>IF(O290&gt;21,"",N290)</f>
        <v>8.3000489712924855E-2</v>
      </c>
      <c r="Q290" s="3">
        <f>IF(ISNUMBER(P290),SUMIF(A:A,A290,P:P),"")</f>
        <v>0.96056481224616785</v>
      </c>
      <c r="R290" s="3">
        <f>IFERROR(P290*(1/Q290),"")</f>
        <v>8.6408005638722057E-2</v>
      </c>
      <c r="S290" s="8">
        <f>IFERROR(1/R290,"")</f>
        <v>11.573001744549808</v>
      </c>
    </row>
    <row r="291" spans="1:19" x14ac:dyDescent="0.25">
      <c r="A291" s="1">
        <v>28</v>
      </c>
      <c r="B291" s="5">
        <v>0.71180555555555547</v>
      </c>
      <c r="C291" s="1" t="s">
        <v>46</v>
      </c>
      <c r="D291" s="1">
        <v>8</v>
      </c>
      <c r="E291" s="1">
        <v>2</v>
      </c>
      <c r="F291" s="1" t="s">
        <v>308</v>
      </c>
      <c r="G291" s="2">
        <v>49.623066666666595</v>
      </c>
      <c r="H291" s="6">
        <f>1+COUNTIFS(A:A,A291,O:O,"&lt;"&amp;O291)</f>
        <v>6</v>
      </c>
      <c r="I291" s="2">
        <f>AVERAGEIF(A:A,A291,G:G)</f>
        <v>51.400039999999976</v>
      </c>
      <c r="J291" s="2">
        <f>G291-I291</f>
        <v>-1.7769733333333804</v>
      </c>
      <c r="K291" s="2">
        <f>90+J291</f>
        <v>88.223026666666613</v>
      </c>
      <c r="L291" s="2">
        <f>EXP(0.06*K291)</f>
        <v>199.01527886633738</v>
      </c>
      <c r="M291" s="2">
        <f>SUMIF(A:A,A291,L:L)</f>
        <v>2447.2944104178987</v>
      </c>
      <c r="N291" s="3">
        <f>L291/M291</f>
        <v>8.1320530141019545E-2</v>
      </c>
      <c r="O291" s="7">
        <f>1/N291</f>
        <v>12.297017718230318</v>
      </c>
      <c r="P291" s="3">
        <f>IF(O291&gt;21,"",N291)</f>
        <v>8.1320530141019545E-2</v>
      </c>
      <c r="Q291" s="3">
        <f>IF(ISNUMBER(P291),SUMIF(A:A,A291,P:P),"")</f>
        <v>0.96056481224616785</v>
      </c>
      <c r="R291" s="3">
        <f>IFERROR(P291*(1/Q291),"")</f>
        <v>8.4659076726807281E-2</v>
      </c>
      <c r="S291" s="8">
        <f>IFERROR(1/R291,"")</f>
        <v>11.812082515699704</v>
      </c>
    </row>
    <row r="292" spans="1:19" x14ac:dyDescent="0.25">
      <c r="A292" s="1">
        <v>28</v>
      </c>
      <c r="B292" s="5">
        <v>0.71180555555555547</v>
      </c>
      <c r="C292" s="1" t="s">
        <v>46</v>
      </c>
      <c r="D292" s="1">
        <v>8</v>
      </c>
      <c r="E292" s="1">
        <v>4</v>
      </c>
      <c r="F292" s="1" t="s">
        <v>309</v>
      </c>
      <c r="G292" s="2">
        <v>49.088233333333399</v>
      </c>
      <c r="H292" s="6">
        <f>1+COUNTIFS(A:A,A292,O:O,"&lt;"&amp;O292)</f>
        <v>7</v>
      </c>
      <c r="I292" s="2">
        <f>AVERAGEIF(A:A,A292,G:G)</f>
        <v>51.400039999999976</v>
      </c>
      <c r="J292" s="2">
        <f>G292-I292</f>
        <v>-2.3118066666665769</v>
      </c>
      <c r="K292" s="2">
        <f>90+J292</f>
        <v>87.68819333333343</v>
      </c>
      <c r="L292" s="2">
        <f>EXP(0.06*K292)</f>
        <v>192.73026101230457</v>
      </c>
      <c r="M292" s="2">
        <f>SUMIF(A:A,A292,L:L)</f>
        <v>2447.2944104178987</v>
      </c>
      <c r="N292" s="3">
        <f>L292/M292</f>
        <v>7.8752380666531271E-2</v>
      </c>
      <c r="O292" s="7">
        <f>1/N292</f>
        <v>12.698028828288956</v>
      </c>
      <c r="P292" s="3">
        <f>IF(O292&gt;21,"",N292)</f>
        <v>7.8752380666531271E-2</v>
      </c>
      <c r="Q292" s="3">
        <f>IF(ISNUMBER(P292),SUMIF(A:A,A292,P:P),"")</f>
        <v>0.96056481224616785</v>
      </c>
      <c r="R292" s="3">
        <f>IFERROR(P292*(1/Q292),"")</f>
        <v>8.1985494016148783E-2</v>
      </c>
      <c r="S292" s="8">
        <f>IFERROR(1/R292,"")</f>
        <v>12.197279677341809</v>
      </c>
    </row>
    <row r="293" spans="1:19" x14ac:dyDescent="0.25">
      <c r="A293" s="1">
        <v>28</v>
      </c>
      <c r="B293" s="5">
        <v>0.71180555555555547</v>
      </c>
      <c r="C293" s="1" t="s">
        <v>46</v>
      </c>
      <c r="D293" s="1">
        <v>8</v>
      </c>
      <c r="E293" s="1">
        <v>16</v>
      </c>
      <c r="F293" s="1" t="s">
        <v>317</v>
      </c>
      <c r="G293" s="2">
        <v>46.4696</v>
      </c>
      <c r="H293" s="6">
        <f>1+COUNTIFS(A:A,A293,O:O,"&lt;"&amp;O293)</f>
        <v>8</v>
      </c>
      <c r="I293" s="2">
        <f>AVERAGEIF(A:A,A293,G:G)</f>
        <v>51.400039999999976</v>
      </c>
      <c r="J293" s="2">
        <f>G293-I293</f>
        <v>-4.930439999999976</v>
      </c>
      <c r="K293" s="2">
        <f>90+J293</f>
        <v>85.069560000000024</v>
      </c>
      <c r="L293" s="2">
        <f>EXP(0.06*K293)</f>
        <v>164.70789966530572</v>
      </c>
      <c r="M293" s="2">
        <f>SUMIF(A:A,A293,L:L)</f>
        <v>2447.2944104178987</v>
      </c>
      <c r="N293" s="3">
        <f>L293/M293</f>
        <v>6.7302037288264102E-2</v>
      </c>
      <c r="O293" s="7">
        <f>1/N293</f>
        <v>14.858391221009539</v>
      </c>
      <c r="P293" s="3">
        <f>IF(O293&gt;21,"",N293)</f>
        <v>6.7302037288264102E-2</v>
      </c>
      <c r="Q293" s="3">
        <f>IF(ISNUMBER(P293),SUMIF(A:A,A293,P:P),"")</f>
        <v>0.96056481224616785</v>
      </c>
      <c r="R293" s="3">
        <f>IFERROR(P293*(1/Q293),"")</f>
        <v>7.0065066334135437E-2</v>
      </c>
      <c r="S293" s="8">
        <f>IFERROR(1/R293,"")</f>
        <v>14.272447773489137</v>
      </c>
    </row>
    <row r="294" spans="1:19" x14ac:dyDescent="0.25">
      <c r="A294" s="1">
        <v>28</v>
      </c>
      <c r="B294" s="5">
        <v>0.71180555555555547</v>
      </c>
      <c r="C294" s="1" t="s">
        <v>46</v>
      </c>
      <c r="D294" s="1">
        <v>8</v>
      </c>
      <c r="E294" s="1">
        <v>13</v>
      </c>
      <c r="F294" s="1" t="s">
        <v>315</v>
      </c>
      <c r="G294" s="2">
        <v>45.869433333333298</v>
      </c>
      <c r="H294" s="6">
        <f>1+COUNTIFS(A:A,A294,O:O,"&lt;"&amp;O294)</f>
        <v>9</v>
      </c>
      <c r="I294" s="2">
        <f>AVERAGEIF(A:A,A294,G:G)</f>
        <v>51.400039999999976</v>
      </c>
      <c r="J294" s="2">
        <f>G294-I294</f>
        <v>-5.530606666666678</v>
      </c>
      <c r="K294" s="2">
        <f>90+J294</f>
        <v>84.469393333333329</v>
      </c>
      <c r="L294" s="2">
        <f>EXP(0.06*K294)</f>
        <v>158.88228784130644</v>
      </c>
      <c r="M294" s="2">
        <f>SUMIF(A:A,A294,L:L)</f>
        <v>2447.2944104178987</v>
      </c>
      <c r="N294" s="3">
        <f>L294/M294</f>
        <v>6.4921607782439134E-2</v>
      </c>
      <c r="O294" s="7">
        <f>1/N294</f>
        <v>15.403192159860424</v>
      </c>
      <c r="P294" s="3">
        <f>IF(O294&gt;21,"",N294)</f>
        <v>6.4921607782439134E-2</v>
      </c>
      <c r="Q294" s="3">
        <f>IF(ISNUMBER(P294),SUMIF(A:A,A294,P:P),"")</f>
        <v>0.96056481224616785</v>
      </c>
      <c r="R294" s="3">
        <f>IFERROR(P294*(1/Q294),"")</f>
        <v>6.7586910278992621E-2</v>
      </c>
      <c r="S294" s="8">
        <f>IFERROR(1/R294,"")</f>
        <v>14.795764385027972</v>
      </c>
    </row>
    <row r="295" spans="1:19" x14ac:dyDescent="0.25">
      <c r="A295" s="1">
        <v>28</v>
      </c>
      <c r="B295" s="5">
        <v>0.71180555555555547</v>
      </c>
      <c r="C295" s="1" t="s">
        <v>46</v>
      </c>
      <c r="D295" s="1">
        <v>8</v>
      </c>
      <c r="E295" s="1">
        <v>7</v>
      </c>
      <c r="F295" s="1" t="s">
        <v>311</v>
      </c>
      <c r="G295" s="2">
        <v>37.560733333333303</v>
      </c>
      <c r="H295" s="6">
        <f>1+COUNTIFS(A:A,A295,O:O,"&lt;"&amp;O295)</f>
        <v>10</v>
      </c>
      <c r="I295" s="2">
        <f>AVERAGEIF(A:A,A295,G:G)</f>
        <v>51.400039999999976</v>
      </c>
      <c r="J295" s="2">
        <f>G295-I295</f>
        <v>-13.839306666666673</v>
      </c>
      <c r="K295" s="2">
        <f>90+J295</f>
        <v>76.160693333333327</v>
      </c>
      <c r="L295" s="2">
        <f>EXP(0.06*K295)</f>
        <v>96.509514563733831</v>
      </c>
      <c r="M295" s="2">
        <f>SUMIF(A:A,A295,L:L)</f>
        <v>2447.2944104178987</v>
      </c>
      <c r="N295" s="3">
        <f>L295/M295</f>
        <v>3.9435187753832167E-2</v>
      </c>
      <c r="O295" s="7">
        <f>1/N295</f>
        <v>25.358063621817642</v>
      </c>
      <c r="P295" s="3" t="str">
        <f>IF(O295&gt;21,"",N295)</f>
        <v/>
      </c>
      <c r="Q295" s="3" t="str">
        <f>IF(ISNUMBER(P295),SUMIF(A:A,A295,P:P),"")</f>
        <v/>
      </c>
      <c r="R295" s="3" t="str">
        <f>IFERROR(P295*(1/Q295),"")</f>
        <v/>
      </c>
      <c r="S295" s="8" t="str">
        <f>IFERROR(1/R295,"")</f>
        <v/>
      </c>
    </row>
    <row r="296" spans="1:19" x14ac:dyDescent="0.25">
      <c r="A296" s="1">
        <v>29</v>
      </c>
      <c r="B296" s="5">
        <v>0.72222222222222221</v>
      </c>
      <c r="C296" s="1" t="s">
        <v>20</v>
      </c>
      <c r="D296" s="1">
        <v>11</v>
      </c>
      <c r="E296" s="1">
        <v>1</v>
      </c>
      <c r="F296" s="1" t="s">
        <v>318</v>
      </c>
      <c r="G296" s="2">
        <v>68.244333333333401</v>
      </c>
      <c r="H296" s="6">
        <f>1+COUNTIFS(A:A,A296,O:O,"&lt;"&amp;O296)</f>
        <v>1</v>
      </c>
      <c r="I296" s="2">
        <f>AVERAGEIF(A:A,A296,G:G)</f>
        <v>47.859172222222213</v>
      </c>
      <c r="J296" s="2">
        <f>G296-I296</f>
        <v>20.385161111111188</v>
      </c>
      <c r="K296" s="2">
        <f>90+J296</f>
        <v>110.38516111111119</v>
      </c>
      <c r="L296" s="2">
        <f>EXP(0.06*K296)</f>
        <v>752.28080613825841</v>
      </c>
      <c r="M296" s="2">
        <f>SUMIF(A:A,A296,L:L)</f>
        <v>3494.9896212941317</v>
      </c>
      <c r="N296" s="3">
        <f>L296/M296</f>
        <v>0.21524550503806714</v>
      </c>
      <c r="O296" s="7">
        <f>1/N296</f>
        <v>4.6458577605285907</v>
      </c>
      <c r="P296" s="3">
        <f>IF(O296&gt;21,"",N296)</f>
        <v>0.21524550503806714</v>
      </c>
      <c r="Q296" s="3">
        <f>IF(ISNUMBER(P296),SUMIF(A:A,A296,P:P),"")</f>
        <v>0.89152446799221063</v>
      </c>
      <c r="R296" s="3">
        <f>IFERROR(P296*(1/Q296),"")</f>
        <v>0.2414353310154442</v>
      </c>
      <c r="S296" s="8">
        <f>IFERROR(1/R296,"")</f>
        <v>4.1418958683227345</v>
      </c>
    </row>
    <row r="297" spans="1:19" x14ac:dyDescent="0.25">
      <c r="A297" s="1">
        <v>29</v>
      </c>
      <c r="B297" s="5">
        <v>0.72222222222222221</v>
      </c>
      <c r="C297" s="1" t="s">
        <v>20</v>
      </c>
      <c r="D297" s="1">
        <v>11</v>
      </c>
      <c r="E297" s="1">
        <v>7</v>
      </c>
      <c r="F297" s="1" t="s">
        <v>323</v>
      </c>
      <c r="G297" s="2">
        <v>67.798833333333292</v>
      </c>
      <c r="H297" s="6">
        <f>1+COUNTIFS(A:A,A297,O:O,"&lt;"&amp;O297)</f>
        <v>2</v>
      </c>
      <c r="I297" s="2">
        <f>AVERAGEIF(A:A,A297,G:G)</f>
        <v>47.859172222222213</v>
      </c>
      <c r="J297" s="2">
        <f>G297-I297</f>
        <v>19.939661111111079</v>
      </c>
      <c r="K297" s="2">
        <f>90+J297</f>
        <v>109.93966111111108</v>
      </c>
      <c r="L297" s="2">
        <f>EXP(0.06*K297)</f>
        <v>732.43871119469395</v>
      </c>
      <c r="M297" s="2">
        <f>SUMIF(A:A,A297,L:L)</f>
        <v>3494.9896212941317</v>
      </c>
      <c r="N297" s="3">
        <f>L297/M297</f>
        <v>0.20956820779441546</v>
      </c>
      <c r="O297" s="7">
        <f>1/N297</f>
        <v>4.7717161420829211</v>
      </c>
      <c r="P297" s="3">
        <f>IF(O297&gt;21,"",N297)</f>
        <v>0.20956820779441546</v>
      </c>
      <c r="Q297" s="3">
        <f>IF(ISNUMBER(P297),SUMIF(A:A,A297,P:P),"")</f>
        <v>0.89152446799221063</v>
      </c>
      <c r="R297" s="3">
        <f>IFERROR(P297*(1/Q297),"")</f>
        <v>0.23506725313594704</v>
      </c>
      <c r="S297" s="8">
        <f>IFERROR(1/R297,"")</f>
        <v>4.254101694980319</v>
      </c>
    </row>
    <row r="298" spans="1:19" x14ac:dyDescent="0.25">
      <c r="A298" s="1">
        <v>29</v>
      </c>
      <c r="B298" s="5">
        <v>0.72222222222222221</v>
      </c>
      <c r="C298" s="1" t="s">
        <v>20</v>
      </c>
      <c r="D298" s="1">
        <v>11</v>
      </c>
      <c r="E298" s="1">
        <v>8</v>
      </c>
      <c r="F298" s="1" t="s">
        <v>324</v>
      </c>
      <c r="G298" s="2">
        <v>56.393166666666602</v>
      </c>
      <c r="H298" s="6">
        <f>1+COUNTIFS(A:A,A298,O:O,"&lt;"&amp;O298)</f>
        <v>3</v>
      </c>
      <c r="I298" s="2">
        <f>AVERAGEIF(A:A,A298,G:G)</f>
        <v>47.859172222222213</v>
      </c>
      <c r="J298" s="2">
        <f>G298-I298</f>
        <v>8.5339944444443887</v>
      </c>
      <c r="K298" s="2">
        <f>90+J298</f>
        <v>98.533994444444389</v>
      </c>
      <c r="L298" s="2">
        <f>EXP(0.06*K298)</f>
        <v>369.45896053911633</v>
      </c>
      <c r="M298" s="2">
        <f>SUMIF(A:A,A298,L:L)</f>
        <v>3494.9896212941317</v>
      </c>
      <c r="N298" s="3">
        <f>L298/M298</f>
        <v>0.10571103224115222</v>
      </c>
      <c r="O298" s="7">
        <f>1/N298</f>
        <v>9.4597505936633013</v>
      </c>
      <c r="P298" s="3">
        <f>IF(O298&gt;21,"",N298)</f>
        <v>0.10571103224115222</v>
      </c>
      <c r="Q298" s="3">
        <f>IF(ISNUMBER(P298),SUMIF(A:A,A298,P:P),"")</f>
        <v>0.89152446799221063</v>
      </c>
      <c r="R298" s="3">
        <f>IFERROR(P298*(1/Q298),"")</f>
        <v>0.11857333818243095</v>
      </c>
      <c r="S298" s="8">
        <f>IFERROR(1/R298,"")</f>
        <v>8.4335991153546725</v>
      </c>
    </row>
    <row r="299" spans="1:19" x14ac:dyDescent="0.25">
      <c r="A299" s="1">
        <v>29</v>
      </c>
      <c r="B299" s="5">
        <v>0.72222222222222221</v>
      </c>
      <c r="C299" s="1" t="s">
        <v>20</v>
      </c>
      <c r="D299" s="1">
        <v>11</v>
      </c>
      <c r="E299" s="1">
        <v>10</v>
      </c>
      <c r="F299" s="1" t="s">
        <v>326</v>
      </c>
      <c r="G299" s="2">
        <v>55.854366666666699</v>
      </c>
      <c r="H299" s="6">
        <f>1+COUNTIFS(A:A,A299,O:O,"&lt;"&amp;O299)</f>
        <v>4</v>
      </c>
      <c r="I299" s="2">
        <f>AVERAGEIF(A:A,A299,G:G)</f>
        <v>47.859172222222213</v>
      </c>
      <c r="J299" s="2">
        <f>G299-I299</f>
        <v>7.9951944444444862</v>
      </c>
      <c r="K299" s="2">
        <f>90+J299</f>
        <v>97.995194444444479</v>
      </c>
      <c r="L299" s="2">
        <f>EXP(0.06*K299)</f>
        <v>357.70608824949903</v>
      </c>
      <c r="M299" s="2">
        <f>SUMIF(A:A,A299,L:L)</f>
        <v>3494.9896212941317</v>
      </c>
      <c r="N299" s="3">
        <f>L299/M299</f>
        <v>0.10234825479025225</v>
      </c>
      <c r="O299" s="7">
        <f>1/N299</f>
        <v>9.7705623026924435</v>
      </c>
      <c r="P299" s="3">
        <f>IF(O299&gt;21,"",N299)</f>
        <v>0.10234825479025225</v>
      </c>
      <c r="Q299" s="3">
        <f>IF(ISNUMBER(P299),SUMIF(A:A,A299,P:P),"")</f>
        <v>0.89152446799221063</v>
      </c>
      <c r="R299" s="3">
        <f>IFERROR(P299*(1/Q299),"")</f>
        <v>0.11480139745435063</v>
      </c>
      <c r="S299" s="8">
        <f>IFERROR(1/R299,"")</f>
        <v>8.7106953588926288</v>
      </c>
    </row>
    <row r="300" spans="1:19" x14ac:dyDescent="0.25">
      <c r="A300" s="1">
        <v>29</v>
      </c>
      <c r="B300" s="5">
        <v>0.72222222222222221</v>
      </c>
      <c r="C300" s="1" t="s">
        <v>20</v>
      </c>
      <c r="D300" s="1">
        <v>11</v>
      </c>
      <c r="E300" s="1">
        <v>5</v>
      </c>
      <c r="F300" s="1" t="s">
        <v>321</v>
      </c>
      <c r="G300" s="2">
        <v>51.579799999999999</v>
      </c>
      <c r="H300" s="6">
        <f>1+COUNTIFS(A:A,A300,O:O,"&lt;"&amp;O300)</f>
        <v>5</v>
      </c>
      <c r="I300" s="2">
        <f>AVERAGEIF(A:A,A300,G:G)</f>
        <v>47.859172222222213</v>
      </c>
      <c r="J300" s="2">
        <f>G300-I300</f>
        <v>3.7206277777777856</v>
      </c>
      <c r="K300" s="2">
        <f>90+J300</f>
        <v>93.720627777777793</v>
      </c>
      <c r="L300" s="2">
        <f>EXP(0.06*K300)</f>
        <v>276.78406865961375</v>
      </c>
      <c r="M300" s="2">
        <f>SUMIF(A:A,A300,L:L)</f>
        <v>3494.9896212941317</v>
      </c>
      <c r="N300" s="3">
        <f>L300/M300</f>
        <v>7.9194532359476821E-2</v>
      </c>
      <c r="O300" s="7">
        <f>1/N300</f>
        <v>12.627134351407467</v>
      </c>
      <c r="P300" s="3">
        <f>IF(O300&gt;21,"",N300)</f>
        <v>7.9194532359476821E-2</v>
      </c>
      <c r="Q300" s="3">
        <f>IF(ISNUMBER(P300),SUMIF(A:A,A300,P:P),"")</f>
        <v>0.89152446799221063</v>
      </c>
      <c r="R300" s="3">
        <f>IFERROR(P300*(1/Q300),"")</f>
        <v>8.8830464224756156E-2</v>
      </c>
      <c r="S300" s="8">
        <f>IFERROR(1/R300,"")</f>
        <v>11.257399234904709</v>
      </c>
    </row>
    <row r="301" spans="1:19" x14ac:dyDescent="0.25">
      <c r="A301" s="1">
        <v>29</v>
      </c>
      <c r="B301" s="5">
        <v>0.72222222222222221</v>
      </c>
      <c r="C301" s="1" t="s">
        <v>20</v>
      </c>
      <c r="D301" s="1">
        <v>11</v>
      </c>
      <c r="E301" s="1">
        <v>2</v>
      </c>
      <c r="F301" s="1" t="s">
        <v>319</v>
      </c>
      <c r="G301" s="2">
        <v>48.350366666666702</v>
      </c>
      <c r="H301" s="6">
        <f>1+COUNTIFS(A:A,A301,O:O,"&lt;"&amp;O301)</f>
        <v>6</v>
      </c>
      <c r="I301" s="2">
        <f>AVERAGEIF(A:A,A301,G:G)</f>
        <v>47.859172222222213</v>
      </c>
      <c r="J301" s="2">
        <f>G301-I301</f>
        <v>0.49119444444448845</v>
      </c>
      <c r="K301" s="2">
        <f>90+J301</f>
        <v>90.491194444444488</v>
      </c>
      <c r="L301" s="2">
        <f>EXP(0.06*K301)</f>
        <v>228.02873840941166</v>
      </c>
      <c r="M301" s="2">
        <f>SUMIF(A:A,A301,L:L)</f>
        <v>3494.9896212941317</v>
      </c>
      <c r="N301" s="3">
        <f>L301/M301</f>
        <v>6.5244467972118539E-2</v>
      </c>
      <c r="O301" s="7">
        <f>1/N301</f>
        <v>15.326969949809971</v>
      </c>
      <c r="P301" s="3">
        <f>IF(O301&gt;21,"",N301)</f>
        <v>6.5244467972118539E-2</v>
      </c>
      <c r="Q301" s="3">
        <f>IF(ISNUMBER(P301),SUMIF(A:A,A301,P:P),"")</f>
        <v>0.89152446799221063</v>
      </c>
      <c r="R301" s="3">
        <f>IFERROR(P301*(1/Q301),"")</f>
        <v>7.3183036825735889E-2</v>
      </c>
      <c r="S301" s="8">
        <f>IFERROR(1/R301,"")</f>
        <v>13.664368730436932</v>
      </c>
    </row>
    <row r="302" spans="1:19" x14ac:dyDescent="0.25">
      <c r="A302" s="1">
        <v>29</v>
      </c>
      <c r="B302" s="5">
        <v>0.72222222222222221</v>
      </c>
      <c r="C302" s="1" t="s">
        <v>20</v>
      </c>
      <c r="D302" s="1">
        <v>11</v>
      </c>
      <c r="E302" s="1">
        <v>6</v>
      </c>
      <c r="F302" s="1" t="s">
        <v>322</v>
      </c>
      <c r="G302" s="2">
        <v>46.725833333333298</v>
      </c>
      <c r="H302" s="6">
        <f>1+COUNTIFS(A:A,A302,O:O,"&lt;"&amp;O302)</f>
        <v>7</v>
      </c>
      <c r="I302" s="2">
        <f>AVERAGEIF(A:A,A302,G:G)</f>
        <v>47.859172222222213</v>
      </c>
      <c r="J302" s="2">
        <f>G302-I302</f>
        <v>-1.1333388888889147</v>
      </c>
      <c r="K302" s="2">
        <f>90+J302</f>
        <v>88.866661111111085</v>
      </c>
      <c r="L302" s="2">
        <f>EXP(0.06*K302)</f>
        <v>206.85119430554747</v>
      </c>
      <c r="M302" s="2">
        <f>SUMIF(A:A,A302,L:L)</f>
        <v>3494.9896212941317</v>
      </c>
      <c r="N302" s="3">
        <f>L302/M302</f>
        <v>5.9185066829741888E-2</v>
      </c>
      <c r="O302" s="7">
        <f>1/N302</f>
        <v>16.896153938234239</v>
      </c>
      <c r="P302" s="3">
        <f>IF(O302&gt;21,"",N302)</f>
        <v>5.9185066829741888E-2</v>
      </c>
      <c r="Q302" s="3">
        <f>IF(ISNUMBER(P302),SUMIF(A:A,A302,P:P),"")</f>
        <v>0.89152446799221063</v>
      </c>
      <c r="R302" s="3">
        <f>IFERROR(P302*(1/Q302),"")</f>
        <v>6.6386362858926046E-2</v>
      </c>
      <c r="S302" s="8">
        <f>IFERROR(1/R302,"")</f>
        <v>15.063334650898772</v>
      </c>
    </row>
    <row r="303" spans="1:19" x14ac:dyDescent="0.25">
      <c r="A303" s="1">
        <v>29</v>
      </c>
      <c r="B303" s="5">
        <v>0.72222222222222221</v>
      </c>
      <c r="C303" s="1" t="s">
        <v>20</v>
      </c>
      <c r="D303" s="1">
        <v>11</v>
      </c>
      <c r="E303" s="1">
        <v>3</v>
      </c>
      <c r="F303" s="1" t="s">
        <v>320</v>
      </c>
      <c r="G303" s="2">
        <v>45.511866666666698</v>
      </c>
      <c r="H303" s="6">
        <f>1+COUNTIFS(A:A,A303,O:O,"&lt;"&amp;O303)</f>
        <v>8</v>
      </c>
      <c r="I303" s="2">
        <f>AVERAGEIF(A:A,A303,G:G)</f>
        <v>47.859172222222213</v>
      </c>
      <c r="J303" s="2">
        <f>G303-I303</f>
        <v>-2.3473055555555149</v>
      </c>
      <c r="K303" s="2">
        <f>90+J303</f>
        <v>87.652694444444478</v>
      </c>
      <c r="L303" s="2">
        <f>EXP(0.06*K303)</f>
        <v>192.32019526640798</v>
      </c>
      <c r="M303" s="2">
        <f>SUMIF(A:A,A303,L:L)</f>
        <v>3494.9896212941317</v>
      </c>
      <c r="N303" s="3">
        <f>L303/M303</f>
        <v>5.5027400966986356E-2</v>
      </c>
      <c r="O303" s="7">
        <f>1/N303</f>
        <v>18.172764521441767</v>
      </c>
      <c r="P303" s="3">
        <f>IF(O303&gt;21,"",N303)</f>
        <v>5.5027400966986356E-2</v>
      </c>
      <c r="Q303" s="3">
        <f>IF(ISNUMBER(P303),SUMIF(A:A,A303,P:P),"")</f>
        <v>0.89152446799221063</v>
      </c>
      <c r="R303" s="3">
        <f>IFERROR(P303*(1/Q303),"")</f>
        <v>6.1722816302409257E-2</v>
      </c>
      <c r="S303" s="8">
        <f>IFERROR(1/R303,"")</f>
        <v>16.201464221926091</v>
      </c>
    </row>
    <row r="304" spans="1:19" x14ac:dyDescent="0.25">
      <c r="A304" s="1">
        <v>29</v>
      </c>
      <c r="B304" s="5">
        <v>0.72222222222222221</v>
      </c>
      <c r="C304" s="1" t="s">
        <v>20</v>
      </c>
      <c r="D304" s="1">
        <v>11</v>
      </c>
      <c r="E304" s="1">
        <v>9</v>
      </c>
      <c r="F304" s="1" t="s">
        <v>325</v>
      </c>
      <c r="G304" s="2">
        <v>37.613</v>
      </c>
      <c r="H304" s="6">
        <f>1+COUNTIFS(A:A,A304,O:O,"&lt;"&amp;O304)</f>
        <v>9</v>
      </c>
      <c r="I304" s="2">
        <f>AVERAGEIF(A:A,A304,G:G)</f>
        <v>47.859172222222213</v>
      </c>
      <c r="J304" s="2">
        <f>G304-I304</f>
        <v>-10.246172222222214</v>
      </c>
      <c r="K304" s="2">
        <f>90+J304</f>
        <v>79.753827777777786</v>
      </c>
      <c r="L304" s="2">
        <f>EXP(0.06*K304)</f>
        <v>119.72885765408614</v>
      </c>
      <c r="M304" s="2">
        <f>SUMIF(A:A,A304,L:L)</f>
        <v>3494.9896212941317</v>
      </c>
      <c r="N304" s="3">
        <f>L304/M304</f>
        <v>3.42572856081194E-2</v>
      </c>
      <c r="O304" s="7">
        <f>1/N304</f>
        <v>29.190870854139934</v>
      </c>
      <c r="P304" s="3" t="str">
        <f>IF(O304&gt;21,"",N304)</f>
        <v/>
      </c>
      <c r="Q304" s="3" t="str">
        <f>IF(ISNUMBER(P304),SUMIF(A:A,A304,P:P),"")</f>
        <v/>
      </c>
      <c r="R304" s="3" t="str">
        <f>IFERROR(P304*(1/Q304),"")</f>
        <v/>
      </c>
      <c r="S304" s="8" t="str">
        <f>IFERROR(1/R304,"")</f>
        <v/>
      </c>
    </row>
    <row r="305" spans="1:19" x14ac:dyDescent="0.25">
      <c r="A305" s="1">
        <v>29</v>
      </c>
      <c r="B305" s="5">
        <v>0.72222222222222221</v>
      </c>
      <c r="C305" s="1" t="s">
        <v>20</v>
      </c>
      <c r="D305" s="1">
        <v>11</v>
      </c>
      <c r="E305" s="1">
        <v>14</v>
      </c>
      <c r="F305" s="1" t="s">
        <v>328</v>
      </c>
      <c r="G305" s="2">
        <v>34.715933333333297</v>
      </c>
      <c r="H305" s="6">
        <f>1+COUNTIFS(A:A,A305,O:O,"&lt;"&amp;O305)</f>
        <v>10</v>
      </c>
      <c r="I305" s="2">
        <f>AVERAGEIF(A:A,A305,G:G)</f>
        <v>47.859172222222213</v>
      </c>
      <c r="J305" s="2">
        <f>G305-I305</f>
        <v>-13.143238888888916</v>
      </c>
      <c r="K305" s="2">
        <f>90+J305</f>
        <v>76.856761111111084</v>
      </c>
      <c r="L305" s="2">
        <f>EXP(0.06*K305)</f>
        <v>100.62549617584698</v>
      </c>
      <c r="M305" s="2">
        <f>SUMIF(A:A,A305,L:L)</f>
        <v>3494.9896212941317</v>
      </c>
      <c r="N305" s="3">
        <f>L305/M305</f>
        <v>2.8791357651753818E-2</v>
      </c>
      <c r="O305" s="7">
        <f>1/N305</f>
        <v>34.732644847648764</v>
      </c>
      <c r="P305" s="3" t="str">
        <f>IF(O305&gt;21,"",N305)</f>
        <v/>
      </c>
      <c r="Q305" s="3" t="str">
        <f>IF(ISNUMBER(P305),SUMIF(A:A,A305,P:P),"")</f>
        <v/>
      </c>
      <c r="R305" s="3" t="str">
        <f>IFERROR(P305*(1/Q305),"")</f>
        <v/>
      </c>
      <c r="S305" s="8" t="str">
        <f>IFERROR(1/R305,"")</f>
        <v/>
      </c>
    </row>
    <row r="306" spans="1:19" x14ac:dyDescent="0.25">
      <c r="A306" s="1">
        <v>29</v>
      </c>
      <c r="B306" s="5">
        <v>0.72222222222222221</v>
      </c>
      <c r="C306" s="1" t="s">
        <v>20</v>
      </c>
      <c r="D306" s="1">
        <v>11</v>
      </c>
      <c r="E306" s="1">
        <v>11</v>
      </c>
      <c r="F306" s="1" t="s">
        <v>327</v>
      </c>
      <c r="G306" s="2">
        <v>31.060133333333301</v>
      </c>
      <c r="H306" s="6">
        <f>1+COUNTIFS(A:A,A306,O:O,"&lt;"&amp;O306)</f>
        <v>11</v>
      </c>
      <c r="I306" s="2">
        <f>AVERAGEIF(A:A,A306,G:G)</f>
        <v>47.859172222222213</v>
      </c>
      <c r="J306" s="2">
        <f>G306-I306</f>
        <v>-16.799038888888912</v>
      </c>
      <c r="K306" s="2">
        <f>90+J306</f>
        <v>73.200961111111084</v>
      </c>
      <c r="L306" s="2">
        <f>EXP(0.06*K306)</f>
        <v>80.806520915200039</v>
      </c>
      <c r="M306" s="2">
        <f>SUMIF(A:A,A306,L:L)</f>
        <v>3494.9896212941317</v>
      </c>
      <c r="N306" s="3">
        <f>L306/M306</f>
        <v>2.312067550154236E-2</v>
      </c>
      <c r="O306" s="7">
        <f>1/N306</f>
        <v>43.251331473134982</v>
      </c>
      <c r="P306" s="3" t="str">
        <f>IF(O306&gt;21,"",N306)</f>
        <v/>
      </c>
      <c r="Q306" s="3" t="str">
        <f>IF(ISNUMBER(P306),SUMIF(A:A,A306,P:P),"")</f>
        <v/>
      </c>
      <c r="R306" s="3" t="str">
        <f>IFERROR(P306*(1/Q306),"")</f>
        <v/>
      </c>
      <c r="S306" s="8" t="str">
        <f>IFERROR(1/R306,"")</f>
        <v/>
      </c>
    </row>
    <row r="307" spans="1:19" x14ac:dyDescent="0.25">
      <c r="A307" s="1">
        <v>29</v>
      </c>
      <c r="B307" s="5">
        <v>0.72222222222222221</v>
      </c>
      <c r="C307" s="1" t="s">
        <v>20</v>
      </c>
      <c r="D307" s="1">
        <v>11</v>
      </c>
      <c r="E307" s="1">
        <v>15</v>
      </c>
      <c r="F307" s="1" t="s">
        <v>329</v>
      </c>
      <c r="G307" s="2">
        <v>30.462433333333301</v>
      </c>
      <c r="H307" s="6">
        <f>1+COUNTIFS(A:A,A307,O:O,"&lt;"&amp;O307)</f>
        <v>12</v>
      </c>
      <c r="I307" s="2">
        <f>AVERAGEIF(A:A,A307,G:G)</f>
        <v>47.859172222222213</v>
      </c>
      <c r="J307" s="2">
        <f>G307-I307</f>
        <v>-17.396738888888912</v>
      </c>
      <c r="K307" s="2">
        <f>90+J307</f>
        <v>72.603261111111095</v>
      </c>
      <c r="L307" s="2">
        <f>EXP(0.06*K307)</f>
        <v>77.959983786450422</v>
      </c>
      <c r="M307" s="2">
        <f>SUMIF(A:A,A307,L:L)</f>
        <v>3494.9896212941317</v>
      </c>
      <c r="N307" s="3">
        <f>L307/M307</f>
        <v>2.2306213246373888E-2</v>
      </c>
      <c r="O307" s="7">
        <f>1/N307</f>
        <v>44.830558596159776</v>
      </c>
      <c r="P307" s="3" t="str">
        <f>IF(O307&gt;21,"",N307)</f>
        <v/>
      </c>
      <c r="Q307" s="3" t="str">
        <f>IF(ISNUMBER(P307),SUMIF(A:A,A307,P:P),"")</f>
        <v/>
      </c>
      <c r="R307" s="3" t="str">
        <f>IFERROR(P307*(1/Q307),"")</f>
        <v/>
      </c>
      <c r="S307" s="8" t="str">
        <f>IFERROR(1/R307,"")</f>
        <v/>
      </c>
    </row>
    <row r="308" spans="1:19" x14ac:dyDescent="0.25">
      <c r="A308" s="1">
        <v>30</v>
      </c>
      <c r="B308" s="5">
        <v>0.73263888888888884</v>
      </c>
      <c r="C308" s="1" t="s">
        <v>185</v>
      </c>
      <c r="D308" s="1">
        <v>6</v>
      </c>
      <c r="E308" s="1">
        <v>1</v>
      </c>
      <c r="F308" s="1" t="s">
        <v>330</v>
      </c>
      <c r="G308" s="2">
        <v>69.388366666666698</v>
      </c>
      <c r="H308" s="6">
        <f>1+COUNTIFS(A:A,A308,O:O,"&lt;"&amp;O308)</f>
        <v>1</v>
      </c>
      <c r="I308" s="2">
        <f>AVERAGEIF(A:A,A308,G:G)</f>
        <v>48.214269444444447</v>
      </c>
      <c r="J308" s="2">
        <f>G308-I308</f>
        <v>21.174097222222251</v>
      </c>
      <c r="K308" s="2">
        <f>90+J308</f>
        <v>111.17409722222226</v>
      </c>
      <c r="L308" s="2">
        <f>EXP(0.06*K308)</f>
        <v>788.74717586825955</v>
      </c>
      <c r="M308" s="2">
        <f>SUMIF(A:A,A308,L:L)</f>
        <v>3375.4332721791247</v>
      </c>
      <c r="N308" s="3">
        <f>L308/M308</f>
        <v>0.23367286871562334</v>
      </c>
      <c r="O308" s="7">
        <f>1/N308</f>
        <v>4.2794869832192042</v>
      </c>
      <c r="P308" s="3">
        <f>IF(O308&gt;21,"",N308)</f>
        <v>0.23367286871562334</v>
      </c>
      <c r="Q308" s="3">
        <f>IF(ISNUMBER(P308),SUMIF(A:A,A308,P:P),"")</f>
        <v>0.96242738763302071</v>
      </c>
      <c r="R308" s="3">
        <f>IFERROR(P308*(1/Q308),"")</f>
        <v>0.24279532328180609</v>
      </c>
      <c r="S308" s="8">
        <f>IFERROR(1/R308,"")</f>
        <v>4.1186954776691751</v>
      </c>
    </row>
    <row r="309" spans="1:19" x14ac:dyDescent="0.25">
      <c r="A309" s="1">
        <v>30</v>
      </c>
      <c r="B309" s="5">
        <v>0.73263888888888884</v>
      </c>
      <c r="C309" s="1" t="s">
        <v>185</v>
      </c>
      <c r="D309" s="1">
        <v>6</v>
      </c>
      <c r="E309" s="1">
        <v>6</v>
      </c>
      <c r="F309" s="1" t="s">
        <v>335</v>
      </c>
      <c r="G309" s="2">
        <v>63.509033333333399</v>
      </c>
      <c r="H309" s="6">
        <f>1+COUNTIFS(A:A,A309,O:O,"&lt;"&amp;O309)</f>
        <v>2</v>
      </c>
      <c r="I309" s="2">
        <f>AVERAGEIF(A:A,A309,G:G)</f>
        <v>48.214269444444447</v>
      </c>
      <c r="J309" s="2">
        <f>G309-I309</f>
        <v>15.294763888888951</v>
      </c>
      <c r="K309" s="2">
        <f>90+J309</f>
        <v>105.29476388888895</v>
      </c>
      <c r="L309" s="2">
        <f>EXP(0.06*K309)</f>
        <v>554.28879045321651</v>
      </c>
      <c r="M309" s="2">
        <f>SUMIF(A:A,A309,L:L)</f>
        <v>3375.4332721791247</v>
      </c>
      <c r="N309" s="3">
        <f>L309/M309</f>
        <v>0.16421263457398366</v>
      </c>
      <c r="O309" s="7">
        <f>1/N309</f>
        <v>6.0896654060407531</v>
      </c>
      <c r="P309" s="3">
        <f>IF(O309&gt;21,"",N309)</f>
        <v>0.16421263457398366</v>
      </c>
      <c r="Q309" s="3">
        <f>IF(ISNUMBER(P309),SUMIF(A:A,A309,P:P),"")</f>
        <v>0.96242738763302071</v>
      </c>
      <c r="R309" s="3">
        <f>IFERROR(P309*(1/Q309),"")</f>
        <v>0.17062340149925048</v>
      </c>
      <c r="S309" s="8">
        <f>IFERROR(1/R309,"")</f>
        <v>5.8608607682949803</v>
      </c>
    </row>
    <row r="310" spans="1:19" x14ac:dyDescent="0.25">
      <c r="A310" s="1">
        <v>30</v>
      </c>
      <c r="B310" s="5">
        <v>0.73263888888888884</v>
      </c>
      <c r="C310" s="1" t="s">
        <v>185</v>
      </c>
      <c r="D310" s="1">
        <v>6</v>
      </c>
      <c r="E310" s="1">
        <v>5</v>
      </c>
      <c r="F310" s="1" t="s">
        <v>334</v>
      </c>
      <c r="G310" s="2">
        <v>55.585099999999997</v>
      </c>
      <c r="H310" s="6">
        <f>1+COUNTIFS(A:A,A310,O:O,"&lt;"&amp;O310)</f>
        <v>3</v>
      </c>
      <c r="I310" s="2">
        <f>AVERAGEIF(A:A,A310,G:G)</f>
        <v>48.214269444444447</v>
      </c>
      <c r="J310" s="2">
        <f>G310-I310</f>
        <v>7.3708305555555498</v>
      </c>
      <c r="K310" s="2">
        <f>90+J310</f>
        <v>97.370830555555557</v>
      </c>
      <c r="L310" s="2">
        <f>EXP(0.06*K310)</f>
        <v>344.55365760031509</v>
      </c>
      <c r="M310" s="2">
        <f>SUMIF(A:A,A310,L:L)</f>
        <v>3375.4332721791247</v>
      </c>
      <c r="N310" s="3">
        <f>L310/M310</f>
        <v>0.1020768683061173</v>
      </c>
      <c r="O310" s="7">
        <f>1/N310</f>
        <v>9.7965387907582553</v>
      </c>
      <c r="P310" s="3">
        <f>IF(O310&gt;21,"",N310)</f>
        <v>0.1020768683061173</v>
      </c>
      <c r="Q310" s="3">
        <f>IF(ISNUMBER(P310),SUMIF(A:A,A310,P:P),"")</f>
        <v>0.96242738763302071</v>
      </c>
      <c r="R310" s="3">
        <f>IFERROR(P310*(1/Q310),"")</f>
        <v>0.10606189060887347</v>
      </c>
      <c r="S310" s="8">
        <f>IFERROR(1/R310,"")</f>
        <v>9.428457236235019</v>
      </c>
    </row>
    <row r="311" spans="1:19" x14ac:dyDescent="0.25">
      <c r="A311" s="1">
        <v>30</v>
      </c>
      <c r="B311" s="5">
        <v>0.73263888888888884</v>
      </c>
      <c r="C311" s="1" t="s">
        <v>185</v>
      </c>
      <c r="D311" s="1">
        <v>6</v>
      </c>
      <c r="E311" s="1">
        <v>2</v>
      </c>
      <c r="F311" s="1" t="s">
        <v>331</v>
      </c>
      <c r="G311" s="2">
        <v>51.320533333333294</v>
      </c>
      <c r="H311" s="6">
        <f>1+COUNTIFS(A:A,A311,O:O,"&lt;"&amp;O311)</f>
        <v>4</v>
      </c>
      <c r="I311" s="2">
        <f>AVERAGEIF(A:A,A311,G:G)</f>
        <v>48.214269444444447</v>
      </c>
      <c r="J311" s="2">
        <f>G311-I311</f>
        <v>3.1062638888888472</v>
      </c>
      <c r="K311" s="2">
        <f>90+J311</f>
        <v>93.106263888888847</v>
      </c>
      <c r="L311" s="2">
        <f>EXP(0.06*K311)</f>
        <v>266.76705738099957</v>
      </c>
      <c r="M311" s="2">
        <f>SUMIF(A:A,A311,L:L)</f>
        <v>3375.4332721791247</v>
      </c>
      <c r="N311" s="3">
        <f>L311/M311</f>
        <v>7.9031945196410033E-2</v>
      </c>
      <c r="O311" s="7">
        <f>1/N311</f>
        <v>12.653111314858846</v>
      </c>
      <c r="P311" s="3">
        <f>IF(O311&gt;21,"",N311)</f>
        <v>7.9031945196410033E-2</v>
      </c>
      <c r="Q311" s="3">
        <f>IF(ISNUMBER(P311),SUMIF(A:A,A311,P:P),"")</f>
        <v>0.96242738763302071</v>
      </c>
      <c r="R311" s="3">
        <f>IFERROR(P311*(1/Q311),"")</f>
        <v>8.2117306938635656E-2</v>
      </c>
      <c r="S311" s="8">
        <f>IFERROR(1/R311,"")</f>
        <v>12.177700868189413</v>
      </c>
    </row>
    <row r="312" spans="1:19" x14ac:dyDescent="0.25">
      <c r="A312" s="1">
        <v>30</v>
      </c>
      <c r="B312" s="5">
        <v>0.73263888888888884</v>
      </c>
      <c r="C312" s="1" t="s">
        <v>185</v>
      </c>
      <c r="D312" s="1">
        <v>6</v>
      </c>
      <c r="E312" s="1">
        <v>3</v>
      </c>
      <c r="F312" s="1" t="s">
        <v>332</v>
      </c>
      <c r="G312" s="2">
        <v>50.194600000000001</v>
      </c>
      <c r="H312" s="6">
        <f>1+COUNTIFS(A:A,A312,O:O,"&lt;"&amp;O312)</f>
        <v>5</v>
      </c>
      <c r="I312" s="2">
        <f>AVERAGEIF(A:A,A312,G:G)</f>
        <v>48.214269444444447</v>
      </c>
      <c r="J312" s="2">
        <f>G312-I312</f>
        <v>1.9803305555555539</v>
      </c>
      <c r="K312" s="2">
        <f>90+J312</f>
        <v>91.980330555555554</v>
      </c>
      <c r="L312" s="2">
        <f>EXP(0.06*K312)</f>
        <v>249.340600016613</v>
      </c>
      <c r="M312" s="2">
        <f>SUMIF(A:A,A312,L:L)</f>
        <v>3375.4332721791247</v>
      </c>
      <c r="N312" s="3">
        <f>L312/M312</f>
        <v>7.3869213197523168E-2</v>
      </c>
      <c r="O312" s="7">
        <f>1/N312</f>
        <v>13.537439438078785</v>
      </c>
      <c r="P312" s="3">
        <f>IF(O312&gt;21,"",N312)</f>
        <v>7.3869213197523168E-2</v>
      </c>
      <c r="Q312" s="3">
        <f>IF(ISNUMBER(P312),SUMIF(A:A,A312,P:P),"")</f>
        <v>0.96242738763302071</v>
      </c>
      <c r="R312" s="3">
        <f>IFERROR(P312*(1/Q312),"")</f>
        <v>7.6753024848135287E-2</v>
      </c>
      <c r="S312" s="8">
        <f>IFERROR(1/R312,"")</f>
        <v>13.028802473630392</v>
      </c>
    </row>
    <row r="313" spans="1:19" x14ac:dyDescent="0.25">
      <c r="A313" s="1">
        <v>30</v>
      </c>
      <c r="B313" s="5">
        <v>0.73263888888888884</v>
      </c>
      <c r="C313" s="1" t="s">
        <v>185</v>
      </c>
      <c r="D313" s="1">
        <v>6</v>
      </c>
      <c r="E313" s="1">
        <v>4</v>
      </c>
      <c r="F313" s="1" t="s">
        <v>333</v>
      </c>
      <c r="G313" s="2">
        <v>49.605366666666697</v>
      </c>
      <c r="H313" s="6">
        <f>1+COUNTIFS(A:A,A313,O:O,"&lt;"&amp;O313)</f>
        <v>6</v>
      </c>
      <c r="I313" s="2">
        <f>AVERAGEIF(A:A,A313,G:G)</f>
        <v>48.214269444444447</v>
      </c>
      <c r="J313" s="2">
        <f>G313-I313</f>
        <v>1.3910972222222497</v>
      </c>
      <c r="K313" s="2">
        <f>90+J313</f>
        <v>91.391097222222243</v>
      </c>
      <c r="L313" s="2">
        <f>EXP(0.06*K313)</f>
        <v>240.6794182726143</v>
      </c>
      <c r="M313" s="2">
        <f>SUMIF(A:A,A313,L:L)</f>
        <v>3375.4332721791247</v>
      </c>
      <c r="N313" s="3">
        <f>L313/M313</f>
        <v>7.1303266533613199E-2</v>
      </c>
      <c r="O313" s="7">
        <f>1/N313</f>
        <v>14.024602919539293</v>
      </c>
      <c r="P313" s="3">
        <f>IF(O313&gt;21,"",N313)</f>
        <v>7.1303266533613199E-2</v>
      </c>
      <c r="Q313" s="3">
        <f>IF(ISNUMBER(P313),SUMIF(A:A,A313,P:P),"")</f>
        <v>0.96242738763302071</v>
      </c>
      <c r="R313" s="3">
        <f>IFERROR(P313*(1/Q313),"")</f>
        <v>7.4086905100420486E-2</v>
      </c>
      <c r="S313" s="8">
        <f>IFERROR(1/R313,"")</f>
        <v>13.497661950442636</v>
      </c>
    </row>
    <row r="314" spans="1:19" x14ac:dyDescent="0.25">
      <c r="A314" s="1">
        <v>30</v>
      </c>
      <c r="B314" s="5">
        <v>0.73263888888888884</v>
      </c>
      <c r="C314" s="1" t="s">
        <v>185</v>
      </c>
      <c r="D314" s="1">
        <v>6</v>
      </c>
      <c r="E314" s="1">
        <v>9</v>
      </c>
      <c r="F314" s="1" t="s">
        <v>338</v>
      </c>
      <c r="G314" s="2">
        <v>49.238300000000002</v>
      </c>
      <c r="H314" s="6">
        <f>1+COUNTIFS(A:A,A314,O:O,"&lt;"&amp;O314)</f>
        <v>7</v>
      </c>
      <c r="I314" s="2">
        <f>AVERAGEIF(A:A,A314,G:G)</f>
        <v>48.214269444444447</v>
      </c>
      <c r="J314" s="2">
        <f>G314-I314</f>
        <v>1.0240305555555551</v>
      </c>
      <c r="K314" s="2">
        <f>90+J314</f>
        <v>91.024030555555555</v>
      </c>
      <c r="L314" s="2">
        <f>EXP(0.06*K314)</f>
        <v>235.43664015582024</v>
      </c>
      <c r="M314" s="2">
        <f>SUMIF(A:A,A314,L:L)</f>
        <v>3375.4332721791247</v>
      </c>
      <c r="N314" s="3">
        <f>L314/M314</f>
        <v>6.9750050192467938E-2</v>
      </c>
      <c r="O314" s="7">
        <f>1/N314</f>
        <v>14.336907245809932</v>
      </c>
      <c r="P314" s="3">
        <f>IF(O314&gt;21,"",N314)</f>
        <v>6.9750050192467938E-2</v>
      </c>
      <c r="Q314" s="3">
        <f>IF(ISNUMBER(P314),SUMIF(A:A,A314,P:P),"")</f>
        <v>0.96242738763302071</v>
      </c>
      <c r="R314" s="3">
        <f>IFERROR(P314*(1/Q314),"")</f>
        <v>7.2473052085529441E-2</v>
      </c>
      <c r="S314" s="8">
        <f>IFERROR(1/R314,"")</f>
        <v>13.798232187321778</v>
      </c>
    </row>
    <row r="315" spans="1:19" x14ac:dyDescent="0.25">
      <c r="A315" s="1">
        <v>30</v>
      </c>
      <c r="B315" s="5">
        <v>0.73263888888888884</v>
      </c>
      <c r="C315" s="1" t="s">
        <v>185</v>
      </c>
      <c r="D315" s="1">
        <v>6</v>
      </c>
      <c r="E315" s="1">
        <v>10</v>
      </c>
      <c r="F315" s="1" t="s">
        <v>339</v>
      </c>
      <c r="G315" s="2">
        <v>47.555966666666698</v>
      </c>
      <c r="H315" s="6">
        <f>1+COUNTIFS(A:A,A315,O:O,"&lt;"&amp;O315)</f>
        <v>8</v>
      </c>
      <c r="I315" s="2">
        <f>AVERAGEIF(A:A,A315,G:G)</f>
        <v>48.214269444444447</v>
      </c>
      <c r="J315" s="2">
        <f>G315-I315</f>
        <v>-0.65830277777774882</v>
      </c>
      <c r="K315" s="2">
        <f>90+J315</f>
        <v>89.341697222222251</v>
      </c>
      <c r="L315" s="2">
        <f>EXP(0.06*K315)</f>
        <v>212.83172570896195</v>
      </c>
      <c r="M315" s="2">
        <f>SUMIF(A:A,A315,L:L)</f>
        <v>3375.4332721791247</v>
      </c>
      <c r="N315" s="3">
        <f>L315/M315</f>
        <v>6.3053157490374934E-2</v>
      </c>
      <c r="O315" s="7">
        <f>1/N315</f>
        <v>15.859633994580685</v>
      </c>
      <c r="P315" s="3">
        <f>IF(O315&gt;21,"",N315)</f>
        <v>6.3053157490374934E-2</v>
      </c>
      <c r="Q315" s="3">
        <f>IF(ISNUMBER(P315),SUMIF(A:A,A315,P:P),"")</f>
        <v>0.96242738763302071</v>
      </c>
      <c r="R315" s="3">
        <f>IFERROR(P315*(1/Q315),"")</f>
        <v>6.5514716539236184E-2</v>
      </c>
      <c r="S315" s="8">
        <f>IFERROR(1/R315,"")</f>
        <v>15.263746114220137</v>
      </c>
    </row>
    <row r="316" spans="1:19" x14ac:dyDescent="0.25">
      <c r="A316" s="1">
        <v>30</v>
      </c>
      <c r="B316" s="5">
        <v>0.73263888888888884</v>
      </c>
      <c r="C316" s="1" t="s">
        <v>185</v>
      </c>
      <c r="D316" s="1">
        <v>6</v>
      </c>
      <c r="E316" s="1">
        <v>7</v>
      </c>
      <c r="F316" s="1" t="s">
        <v>336</v>
      </c>
      <c r="G316" s="2">
        <v>45.181466666666701</v>
      </c>
      <c r="H316" s="6">
        <f>1+COUNTIFS(A:A,A316,O:O,"&lt;"&amp;O316)</f>
        <v>9</v>
      </c>
      <c r="I316" s="2">
        <f>AVERAGEIF(A:A,A316,G:G)</f>
        <v>48.214269444444447</v>
      </c>
      <c r="J316" s="2">
        <f>G316-I316</f>
        <v>-3.0328027777777464</v>
      </c>
      <c r="K316" s="2">
        <f>90+J316</f>
        <v>86.967197222222254</v>
      </c>
      <c r="L316" s="2">
        <f>EXP(0.06*K316)</f>
        <v>184.57056072712061</v>
      </c>
      <c r="M316" s="2">
        <f>SUMIF(A:A,A316,L:L)</f>
        <v>3375.4332721791247</v>
      </c>
      <c r="N316" s="3">
        <f>L316/M316</f>
        <v>5.4680553826491396E-2</v>
      </c>
      <c r="O316" s="7">
        <f>1/N316</f>
        <v>18.288037154362623</v>
      </c>
      <c r="P316" s="3">
        <f>IF(O316&gt;21,"",N316)</f>
        <v>5.4680553826491396E-2</v>
      </c>
      <c r="Q316" s="3">
        <f>IF(ISNUMBER(P316),SUMIF(A:A,A316,P:P),"")</f>
        <v>0.96242738763302071</v>
      </c>
      <c r="R316" s="3">
        <f>IFERROR(P316*(1/Q316),"")</f>
        <v>5.6815251237781091E-2</v>
      </c>
      <c r="S316" s="8">
        <f>IFERROR(1/R316,"")</f>
        <v>17.600907823408839</v>
      </c>
    </row>
    <row r="317" spans="1:19" x14ac:dyDescent="0.25">
      <c r="A317" s="1">
        <v>30</v>
      </c>
      <c r="B317" s="5">
        <v>0.73263888888888884</v>
      </c>
      <c r="C317" s="1" t="s">
        <v>185</v>
      </c>
      <c r="D317" s="1">
        <v>6</v>
      </c>
      <c r="E317" s="1">
        <v>11</v>
      </c>
      <c r="F317" s="1" t="s">
        <v>340</v>
      </c>
      <c r="G317" s="2">
        <v>43.947000000000003</v>
      </c>
      <c r="H317" s="6">
        <f>1+COUNTIFS(A:A,A317,O:O,"&lt;"&amp;O317)</f>
        <v>10</v>
      </c>
      <c r="I317" s="2">
        <f>AVERAGEIF(A:A,A317,G:G)</f>
        <v>48.214269444444447</v>
      </c>
      <c r="J317" s="2">
        <f>G317-I317</f>
        <v>-4.2672694444444446</v>
      </c>
      <c r="K317" s="2">
        <f>90+J317</f>
        <v>85.732730555555548</v>
      </c>
      <c r="L317" s="2">
        <f>EXP(0.06*K317)</f>
        <v>171.39380008901335</v>
      </c>
      <c r="M317" s="2">
        <f>SUMIF(A:A,A317,L:L)</f>
        <v>3375.4332721791247</v>
      </c>
      <c r="N317" s="3">
        <f>L317/M317</f>
        <v>5.0776829600415803E-2</v>
      </c>
      <c r="O317" s="7">
        <f>1/N317</f>
        <v>19.694022014950914</v>
      </c>
      <c r="P317" s="3">
        <f>IF(O317&gt;21,"",N317)</f>
        <v>5.0776829600415803E-2</v>
      </c>
      <c r="Q317" s="3">
        <f>IF(ISNUMBER(P317),SUMIF(A:A,A317,P:P),"")</f>
        <v>0.96242738763302071</v>
      </c>
      <c r="R317" s="3">
        <f>IFERROR(P317*(1/Q317),"")</f>
        <v>5.2759127860331954E-2</v>
      </c>
      <c r="S317" s="8">
        <f>IFERROR(1/R317,"")</f>
        <v>18.954066159836405</v>
      </c>
    </row>
    <row r="318" spans="1:19" x14ac:dyDescent="0.25">
      <c r="A318" s="1">
        <v>30</v>
      </c>
      <c r="B318" s="5">
        <v>0.73263888888888884</v>
      </c>
      <c r="C318" s="1" t="s">
        <v>185</v>
      </c>
      <c r="D318" s="1">
        <v>6</v>
      </c>
      <c r="E318" s="1">
        <v>12</v>
      </c>
      <c r="F318" s="1" t="s">
        <v>341</v>
      </c>
      <c r="G318" s="2">
        <v>31.898666666666596</v>
      </c>
      <c r="H318" s="6">
        <f>1+COUNTIFS(A:A,A318,O:O,"&lt;"&amp;O318)</f>
        <v>11</v>
      </c>
      <c r="I318" s="2">
        <f>AVERAGEIF(A:A,A318,G:G)</f>
        <v>48.214269444444447</v>
      </c>
      <c r="J318" s="2">
        <f>G318-I318</f>
        <v>-16.315602777777851</v>
      </c>
      <c r="K318" s="2">
        <f>90+J318</f>
        <v>73.684397222222145</v>
      </c>
      <c r="L318" s="2">
        <f>EXP(0.06*K318)</f>
        <v>83.184732995014187</v>
      </c>
      <c r="M318" s="2">
        <f>SUMIF(A:A,A318,L:L)</f>
        <v>3375.4332721791247</v>
      </c>
      <c r="N318" s="3">
        <f>L318/M318</f>
        <v>2.4644164552336558E-2</v>
      </c>
      <c r="O318" s="7">
        <f>1/N318</f>
        <v>40.577557331120325</v>
      </c>
      <c r="P318" s="3" t="str">
        <f>IF(O318&gt;21,"",N318)</f>
        <v/>
      </c>
      <c r="Q318" s="3" t="str">
        <f>IF(ISNUMBER(P318),SUMIF(A:A,A318,P:P),"")</f>
        <v/>
      </c>
      <c r="R318" s="3" t="str">
        <f>IFERROR(P318*(1/Q318),"")</f>
        <v/>
      </c>
      <c r="S318" s="8" t="str">
        <f>IFERROR(1/R318,"")</f>
        <v/>
      </c>
    </row>
    <row r="319" spans="1:19" x14ac:dyDescent="0.25">
      <c r="A319" s="1">
        <v>30</v>
      </c>
      <c r="B319" s="5">
        <v>0.73263888888888884</v>
      </c>
      <c r="C319" s="1" t="s">
        <v>185</v>
      </c>
      <c r="D319" s="1">
        <v>6</v>
      </c>
      <c r="E319" s="1">
        <v>8</v>
      </c>
      <c r="F319" s="1" t="s">
        <v>337</v>
      </c>
      <c r="G319" s="2">
        <v>21.146833333333301</v>
      </c>
      <c r="H319" s="6">
        <f>1+COUNTIFS(A:A,A319,O:O,"&lt;"&amp;O319)</f>
        <v>12</v>
      </c>
      <c r="I319" s="2">
        <f>AVERAGEIF(A:A,A319,G:G)</f>
        <v>48.214269444444447</v>
      </c>
      <c r="J319" s="2">
        <f>G319-I319</f>
        <v>-27.067436111111146</v>
      </c>
      <c r="K319" s="2">
        <f>90+J319</f>
        <v>62.932563888888851</v>
      </c>
      <c r="L319" s="2">
        <f>EXP(0.06*K319)</f>
        <v>43.639112911175857</v>
      </c>
      <c r="M319" s="2">
        <f>SUMIF(A:A,A319,L:L)</f>
        <v>3375.4332721791247</v>
      </c>
      <c r="N319" s="3">
        <f>L319/M319</f>
        <v>1.2928447814642521E-2</v>
      </c>
      <c r="O319" s="7">
        <f>1/N319</f>
        <v>77.348805853353753</v>
      </c>
      <c r="P319" s="3" t="str">
        <f>IF(O319&gt;21,"",N319)</f>
        <v/>
      </c>
      <c r="Q319" s="3" t="str">
        <f>IF(ISNUMBER(P319),SUMIF(A:A,A319,P:P),"")</f>
        <v/>
      </c>
      <c r="R319" s="3" t="str">
        <f>IFERROR(P319*(1/Q319),"")</f>
        <v/>
      </c>
      <c r="S319" s="8" t="str">
        <f>IFERROR(1/R319,"")</f>
        <v/>
      </c>
    </row>
    <row r="320" spans="1:19" x14ac:dyDescent="0.25">
      <c r="A320" s="1">
        <v>31</v>
      </c>
      <c r="B320" s="5">
        <v>0.75694444444444453</v>
      </c>
      <c r="C320" s="1" t="s">
        <v>185</v>
      </c>
      <c r="D320" s="1">
        <v>7</v>
      </c>
      <c r="E320" s="1">
        <v>1</v>
      </c>
      <c r="F320" s="1" t="s">
        <v>342</v>
      </c>
      <c r="G320" s="2">
        <v>64.890599999999893</v>
      </c>
      <c r="H320" s="6">
        <f>1+COUNTIFS(A:A,A320,O:O,"&lt;"&amp;O320)</f>
        <v>1</v>
      </c>
      <c r="I320" s="2">
        <f>AVERAGEIF(A:A,A320,G:G)</f>
        <v>49.303169444444414</v>
      </c>
      <c r="J320" s="2">
        <f>G320-I320</f>
        <v>15.587430555555478</v>
      </c>
      <c r="K320" s="2">
        <f>90+J320</f>
        <v>105.58743055555547</v>
      </c>
      <c r="L320" s="2">
        <f>EXP(0.06*K320)</f>
        <v>564.10806250616793</v>
      </c>
      <c r="M320" s="2">
        <f>SUMIF(A:A,A320,L:L)</f>
        <v>3109.4944582153107</v>
      </c>
      <c r="N320" s="3">
        <f>L320/M320</f>
        <v>0.18141471872245651</v>
      </c>
      <c r="O320" s="7">
        <f>1/N320</f>
        <v>5.5122319018110328</v>
      </c>
      <c r="P320" s="3">
        <f>IF(O320&gt;21,"",N320)</f>
        <v>0.18141471872245651</v>
      </c>
      <c r="Q320" s="3">
        <f>IF(ISNUMBER(P320),SUMIF(A:A,A320,P:P),"")</f>
        <v>0.90043735928123037</v>
      </c>
      <c r="R320" s="3">
        <f>IFERROR(P320*(1/Q320),"")</f>
        <v>0.20147400244173552</v>
      </c>
      <c r="S320" s="8">
        <f>IFERROR(1/R320,"")</f>
        <v>4.9634195374124808</v>
      </c>
    </row>
    <row r="321" spans="1:19" x14ac:dyDescent="0.25">
      <c r="A321" s="1">
        <v>31</v>
      </c>
      <c r="B321" s="5">
        <v>0.75694444444444453</v>
      </c>
      <c r="C321" s="1" t="s">
        <v>185</v>
      </c>
      <c r="D321" s="1">
        <v>7</v>
      </c>
      <c r="E321" s="1">
        <v>7</v>
      </c>
      <c r="F321" s="1" t="s">
        <v>348</v>
      </c>
      <c r="G321" s="2">
        <v>59.633100000000006</v>
      </c>
      <c r="H321" s="6">
        <f>1+COUNTIFS(A:A,A321,O:O,"&lt;"&amp;O321)</f>
        <v>2</v>
      </c>
      <c r="I321" s="2">
        <f>AVERAGEIF(A:A,A321,G:G)</f>
        <v>49.303169444444414</v>
      </c>
      <c r="J321" s="2">
        <f>G321-I321</f>
        <v>10.329930555555592</v>
      </c>
      <c r="K321" s="2">
        <f>90+J321</f>
        <v>100.32993055555559</v>
      </c>
      <c r="L321" s="2">
        <f>EXP(0.06*K321)</f>
        <v>411.49457367424861</v>
      </c>
      <c r="M321" s="2">
        <f>SUMIF(A:A,A321,L:L)</f>
        <v>3109.4944582153107</v>
      </c>
      <c r="N321" s="3">
        <f>L321/M321</f>
        <v>0.13233487925571838</v>
      </c>
      <c r="O321" s="7">
        <f>1/N321</f>
        <v>7.5565867866750525</v>
      </c>
      <c r="P321" s="3">
        <f>IF(O321&gt;21,"",N321)</f>
        <v>0.13233487925571838</v>
      </c>
      <c r="Q321" s="3">
        <f>IF(ISNUMBER(P321),SUMIF(A:A,A321,P:P),"")</f>
        <v>0.90043735928123037</v>
      </c>
      <c r="R321" s="3">
        <f>IFERROR(P321*(1/Q321),"")</f>
        <v>0.14696733525289757</v>
      </c>
      <c r="S321" s="8">
        <f>IFERROR(1/R321,"")</f>
        <v>6.8042330513731235</v>
      </c>
    </row>
    <row r="322" spans="1:19" x14ac:dyDescent="0.25">
      <c r="A322" s="1">
        <v>31</v>
      </c>
      <c r="B322" s="5">
        <v>0.75694444444444453</v>
      </c>
      <c r="C322" s="1" t="s">
        <v>185</v>
      </c>
      <c r="D322" s="1">
        <v>7</v>
      </c>
      <c r="E322" s="1">
        <v>10</v>
      </c>
      <c r="F322" s="1" t="s">
        <v>351</v>
      </c>
      <c r="G322" s="2">
        <v>55.997866666666695</v>
      </c>
      <c r="H322" s="6">
        <f>1+COUNTIFS(A:A,A322,O:O,"&lt;"&amp;O322)</f>
        <v>3</v>
      </c>
      <c r="I322" s="2">
        <f>AVERAGEIF(A:A,A322,G:G)</f>
        <v>49.303169444444414</v>
      </c>
      <c r="J322" s="2">
        <f>G322-I322</f>
        <v>6.6946972222222811</v>
      </c>
      <c r="K322" s="2">
        <f>90+J322</f>
        <v>96.694697222222288</v>
      </c>
      <c r="L322" s="2">
        <f>EXP(0.06*K322)</f>
        <v>330.85553611810002</v>
      </c>
      <c r="M322" s="2">
        <f>SUMIF(A:A,A322,L:L)</f>
        <v>3109.4944582153107</v>
      </c>
      <c r="N322" s="3">
        <f>L322/M322</f>
        <v>0.10640171274271831</v>
      </c>
      <c r="O322" s="7">
        <f>1/N322</f>
        <v>9.3983449535067365</v>
      </c>
      <c r="P322" s="3">
        <f>IF(O322&gt;21,"",N322)</f>
        <v>0.10640171274271831</v>
      </c>
      <c r="Q322" s="3">
        <f>IF(ISNUMBER(P322),SUMIF(A:A,A322,P:P),"")</f>
        <v>0.90043735928123037</v>
      </c>
      <c r="R322" s="3">
        <f>IFERROR(P322*(1/Q322),"")</f>
        <v>0.11816670159893515</v>
      </c>
      <c r="S322" s="8">
        <f>IFERROR(1/R322,"")</f>
        <v>8.4626209115496831</v>
      </c>
    </row>
    <row r="323" spans="1:19" x14ac:dyDescent="0.25">
      <c r="A323" s="1">
        <v>31</v>
      </c>
      <c r="B323" s="5">
        <v>0.75694444444444453</v>
      </c>
      <c r="C323" s="1" t="s">
        <v>185</v>
      </c>
      <c r="D323" s="1">
        <v>7</v>
      </c>
      <c r="E323" s="1">
        <v>6</v>
      </c>
      <c r="F323" s="1" t="s">
        <v>347</v>
      </c>
      <c r="G323" s="2">
        <v>55.895899999999898</v>
      </c>
      <c r="H323" s="6">
        <f>1+COUNTIFS(A:A,A323,O:O,"&lt;"&amp;O323)</f>
        <v>4</v>
      </c>
      <c r="I323" s="2">
        <f>AVERAGEIF(A:A,A323,G:G)</f>
        <v>49.303169444444414</v>
      </c>
      <c r="J323" s="2">
        <f>G323-I323</f>
        <v>6.5927305555554838</v>
      </c>
      <c r="K323" s="2">
        <f>90+J323</f>
        <v>96.592730555555477</v>
      </c>
      <c r="L323" s="2">
        <f>EXP(0.06*K323)</f>
        <v>328.83754128875506</v>
      </c>
      <c r="M323" s="2">
        <f>SUMIF(A:A,A323,L:L)</f>
        <v>3109.4944582153107</v>
      </c>
      <c r="N323" s="3">
        <f>L323/M323</f>
        <v>0.10575273431343911</v>
      </c>
      <c r="O323" s="7">
        <f>1/N323</f>
        <v>9.4560202768480046</v>
      </c>
      <c r="P323" s="3">
        <f>IF(O323&gt;21,"",N323)</f>
        <v>0.10575273431343911</v>
      </c>
      <c r="Q323" s="3">
        <f>IF(ISNUMBER(P323),SUMIF(A:A,A323,P:P),"")</f>
        <v>0.90043735928123037</v>
      </c>
      <c r="R323" s="3">
        <f>IFERROR(P323*(1/Q323),"")</f>
        <v>0.11744596470081572</v>
      </c>
      <c r="S323" s="8">
        <f>IFERROR(1/R323,"")</f>
        <v>8.5145539273947861</v>
      </c>
    </row>
    <row r="324" spans="1:19" x14ac:dyDescent="0.25">
      <c r="A324" s="1">
        <v>31</v>
      </c>
      <c r="B324" s="5">
        <v>0.75694444444444453</v>
      </c>
      <c r="C324" s="1" t="s">
        <v>185</v>
      </c>
      <c r="D324" s="1">
        <v>7</v>
      </c>
      <c r="E324" s="1">
        <v>11</v>
      </c>
      <c r="F324" s="1" t="s">
        <v>352</v>
      </c>
      <c r="G324" s="2">
        <v>54.473433333333297</v>
      </c>
      <c r="H324" s="6">
        <f>1+COUNTIFS(A:A,A324,O:O,"&lt;"&amp;O324)</f>
        <v>5</v>
      </c>
      <c r="I324" s="2">
        <f>AVERAGEIF(A:A,A324,G:G)</f>
        <v>49.303169444444414</v>
      </c>
      <c r="J324" s="2">
        <f>G324-I324</f>
        <v>5.1702638888888828</v>
      </c>
      <c r="K324" s="2">
        <f>90+J324</f>
        <v>95.170263888888883</v>
      </c>
      <c r="L324" s="2">
        <f>EXP(0.06*K324)</f>
        <v>301.93622915338545</v>
      </c>
      <c r="M324" s="2">
        <f>SUMIF(A:A,A324,L:L)</f>
        <v>3109.4944582153107</v>
      </c>
      <c r="N324" s="3">
        <f>L324/M324</f>
        <v>9.7101388412404913E-2</v>
      </c>
      <c r="O324" s="7">
        <f>1/N324</f>
        <v>10.298513917770592</v>
      </c>
      <c r="P324" s="3">
        <f>IF(O324&gt;21,"",N324)</f>
        <v>9.7101388412404913E-2</v>
      </c>
      <c r="Q324" s="3">
        <f>IF(ISNUMBER(P324),SUMIF(A:A,A324,P:P),"")</f>
        <v>0.90043735928123037</v>
      </c>
      <c r="R324" s="3">
        <f>IFERROR(P324*(1/Q324),"")</f>
        <v>0.1078380271670598</v>
      </c>
      <c r="S324" s="8">
        <f>IFERROR(1/R324,"")</f>
        <v>9.2731666766383505</v>
      </c>
    </row>
    <row r="325" spans="1:19" x14ac:dyDescent="0.25">
      <c r="A325" s="1">
        <v>31</v>
      </c>
      <c r="B325" s="5">
        <v>0.75694444444444453</v>
      </c>
      <c r="C325" s="1" t="s">
        <v>185</v>
      </c>
      <c r="D325" s="1">
        <v>7</v>
      </c>
      <c r="E325" s="1">
        <v>3</v>
      </c>
      <c r="F325" s="1" t="s">
        <v>344</v>
      </c>
      <c r="G325" s="2">
        <v>53.105566666666604</v>
      </c>
      <c r="H325" s="6">
        <f>1+COUNTIFS(A:A,A325,O:O,"&lt;"&amp;O325)</f>
        <v>6</v>
      </c>
      <c r="I325" s="2">
        <f>AVERAGEIF(A:A,A325,G:G)</f>
        <v>49.303169444444414</v>
      </c>
      <c r="J325" s="2">
        <f>G325-I325</f>
        <v>3.80239722222219</v>
      </c>
      <c r="K325" s="2">
        <f>90+J325</f>
        <v>93.802397222222197</v>
      </c>
      <c r="L325" s="2">
        <f>EXP(0.06*K325)</f>
        <v>278.14535404706726</v>
      </c>
      <c r="M325" s="2">
        <f>SUMIF(A:A,A325,L:L)</f>
        <v>3109.4944582153107</v>
      </c>
      <c r="N325" s="3">
        <f>L325/M325</f>
        <v>8.9450345638084308E-2</v>
      </c>
      <c r="O325" s="7">
        <f>1/N325</f>
        <v>11.179386651517206</v>
      </c>
      <c r="P325" s="3">
        <f>IF(O325&gt;21,"",N325)</f>
        <v>8.9450345638084308E-2</v>
      </c>
      <c r="Q325" s="3">
        <f>IF(ISNUMBER(P325),SUMIF(A:A,A325,P:P),"")</f>
        <v>0.90043735928123037</v>
      </c>
      <c r="R325" s="3">
        <f>IFERROR(P325*(1/Q325),"")</f>
        <v>9.9340997700814629E-2</v>
      </c>
      <c r="S325" s="8">
        <f>IFERROR(1/R325,"")</f>
        <v>10.06633739487599</v>
      </c>
    </row>
    <row r="326" spans="1:19" x14ac:dyDescent="0.25">
      <c r="A326" s="1">
        <v>31</v>
      </c>
      <c r="B326" s="5">
        <v>0.75694444444444453</v>
      </c>
      <c r="C326" s="1" t="s">
        <v>185</v>
      </c>
      <c r="D326" s="1">
        <v>7</v>
      </c>
      <c r="E326" s="1">
        <v>8</v>
      </c>
      <c r="F326" s="1" t="s">
        <v>349</v>
      </c>
      <c r="G326" s="2">
        <v>48.703566666666696</v>
      </c>
      <c r="H326" s="6">
        <f>1+COUNTIFS(A:A,A326,O:O,"&lt;"&amp;O326)</f>
        <v>7</v>
      </c>
      <c r="I326" s="2">
        <f>AVERAGEIF(A:A,A326,G:G)</f>
        <v>49.303169444444414</v>
      </c>
      <c r="J326" s="2">
        <f>G326-I326</f>
        <v>-0.59960277777771864</v>
      </c>
      <c r="K326" s="2">
        <f>90+J326</f>
        <v>89.400397222222281</v>
      </c>
      <c r="L326" s="2">
        <f>EXP(0.06*K326)</f>
        <v>213.58264063186274</v>
      </c>
      <c r="M326" s="2">
        <f>SUMIF(A:A,A326,L:L)</f>
        <v>3109.4944582153107</v>
      </c>
      <c r="N326" s="3">
        <f>L326/M326</f>
        <v>6.8687255597955993E-2</v>
      </c>
      <c r="O326" s="7">
        <f>1/N326</f>
        <v>14.558741520454024</v>
      </c>
      <c r="P326" s="3">
        <f>IF(O326&gt;21,"",N326)</f>
        <v>6.8687255597955993E-2</v>
      </c>
      <c r="Q326" s="3">
        <f>IF(ISNUMBER(P326),SUMIF(A:A,A326,P:P),"")</f>
        <v>0.90043735928123037</v>
      </c>
      <c r="R326" s="3">
        <f>IFERROR(P326*(1/Q326),"")</f>
        <v>7.6282103235682325E-2</v>
      </c>
      <c r="S326" s="8">
        <f>IFERROR(1/R326,"")</f>
        <v>13.109234769135627</v>
      </c>
    </row>
    <row r="327" spans="1:19" x14ac:dyDescent="0.25">
      <c r="A327" s="1">
        <v>31</v>
      </c>
      <c r="B327" s="5">
        <v>0.75694444444444453</v>
      </c>
      <c r="C327" s="1" t="s">
        <v>185</v>
      </c>
      <c r="D327" s="1">
        <v>7</v>
      </c>
      <c r="E327" s="1">
        <v>2</v>
      </c>
      <c r="F327" s="1" t="s">
        <v>343</v>
      </c>
      <c r="G327" s="2">
        <v>48.366533333333301</v>
      </c>
      <c r="H327" s="6">
        <f>1+COUNTIFS(A:A,A327,O:O,"&lt;"&amp;O327)</f>
        <v>8</v>
      </c>
      <c r="I327" s="2">
        <f>AVERAGEIF(A:A,A327,G:G)</f>
        <v>49.303169444444414</v>
      </c>
      <c r="J327" s="2">
        <f>G327-I327</f>
        <v>-0.93663611111111322</v>
      </c>
      <c r="K327" s="2">
        <f>90+J327</f>
        <v>89.063363888888887</v>
      </c>
      <c r="L327" s="2">
        <f>EXP(0.06*K327)</f>
        <v>209.30694968775029</v>
      </c>
      <c r="M327" s="2">
        <f>SUMIF(A:A,A327,L:L)</f>
        <v>3109.4944582153107</v>
      </c>
      <c r="N327" s="3">
        <f>L327/M327</f>
        <v>6.7312211840339364E-2</v>
      </c>
      <c r="O327" s="7">
        <f>1/N327</f>
        <v>14.856145306470415</v>
      </c>
      <c r="P327" s="3">
        <f>IF(O327&gt;21,"",N327)</f>
        <v>6.7312211840339364E-2</v>
      </c>
      <c r="Q327" s="3">
        <f>IF(ISNUMBER(P327),SUMIF(A:A,A327,P:P),"")</f>
        <v>0.90043735928123037</v>
      </c>
      <c r="R327" s="3">
        <f>IFERROR(P327*(1/Q327),"")</f>
        <v>7.4755018932212008E-2</v>
      </c>
      <c r="S327" s="8">
        <f>IFERROR(1/R327,"")</f>
        <v>13.377028248856467</v>
      </c>
    </row>
    <row r="328" spans="1:19" x14ac:dyDescent="0.25">
      <c r="A328" s="1">
        <v>31</v>
      </c>
      <c r="B328" s="5">
        <v>0.75694444444444453</v>
      </c>
      <c r="C328" s="1" t="s">
        <v>185</v>
      </c>
      <c r="D328" s="1">
        <v>7</v>
      </c>
      <c r="E328" s="1">
        <v>9</v>
      </c>
      <c r="F328" s="1" t="s">
        <v>350</v>
      </c>
      <c r="G328" s="2">
        <v>44.059166666666599</v>
      </c>
      <c r="H328" s="6">
        <f>1+COUNTIFS(A:A,A328,O:O,"&lt;"&amp;O328)</f>
        <v>9</v>
      </c>
      <c r="I328" s="2">
        <f>AVERAGEIF(A:A,A328,G:G)</f>
        <v>49.303169444444414</v>
      </c>
      <c r="J328" s="2">
        <f>G328-I328</f>
        <v>-5.2440027777778155</v>
      </c>
      <c r="K328" s="2">
        <f>90+J328</f>
        <v>84.755997222222192</v>
      </c>
      <c r="L328" s="2">
        <f>EXP(0.06*K328)</f>
        <v>161.63809154767767</v>
      </c>
      <c r="M328" s="2">
        <f>SUMIF(A:A,A328,L:L)</f>
        <v>3109.4944582153107</v>
      </c>
      <c r="N328" s="3">
        <f>L328/M328</f>
        <v>5.1982112758113611E-2</v>
      </c>
      <c r="O328" s="7">
        <f>1/N328</f>
        <v>19.237386611299584</v>
      </c>
      <c r="P328" s="3">
        <f>IF(O328&gt;21,"",N328)</f>
        <v>5.1982112758113611E-2</v>
      </c>
      <c r="Q328" s="3">
        <f>IF(ISNUMBER(P328),SUMIF(A:A,A328,P:P),"")</f>
        <v>0.90043735928123037</v>
      </c>
      <c r="R328" s="3">
        <f>IFERROR(P328*(1/Q328),"")</f>
        <v>5.7729848969847355E-2</v>
      </c>
      <c r="S328" s="8">
        <f>IFERROR(1/R328,"")</f>
        <v>17.322061599750693</v>
      </c>
    </row>
    <row r="329" spans="1:19" x14ac:dyDescent="0.25">
      <c r="A329" s="1">
        <v>31</v>
      </c>
      <c r="B329" s="5">
        <v>0.75694444444444453</v>
      </c>
      <c r="C329" s="1" t="s">
        <v>185</v>
      </c>
      <c r="D329" s="1">
        <v>7</v>
      </c>
      <c r="E329" s="1">
        <v>5</v>
      </c>
      <c r="F329" s="1" t="s">
        <v>346</v>
      </c>
      <c r="G329" s="2">
        <v>42.5643666666667</v>
      </c>
      <c r="H329" s="6">
        <f>1+COUNTIFS(A:A,A329,O:O,"&lt;"&amp;O329)</f>
        <v>10</v>
      </c>
      <c r="I329" s="2">
        <f>AVERAGEIF(A:A,A329,G:G)</f>
        <v>49.303169444444414</v>
      </c>
      <c r="J329" s="2">
        <f>G329-I329</f>
        <v>-6.738802777777714</v>
      </c>
      <c r="K329" s="2">
        <f>90+J329</f>
        <v>83.261197222222279</v>
      </c>
      <c r="L329" s="2">
        <f>EXP(0.06*K329)</f>
        <v>147.7721903249103</v>
      </c>
      <c r="M329" s="2">
        <f>SUMIF(A:A,A329,L:L)</f>
        <v>3109.4944582153107</v>
      </c>
      <c r="N329" s="3">
        <f>L329/M329</f>
        <v>4.7522898757543987E-2</v>
      </c>
      <c r="O329" s="7">
        <f>1/N329</f>
        <v>21.042487435412507</v>
      </c>
      <c r="P329" s="3" t="str">
        <f>IF(O329&gt;21,"",N329)</f>
        <v/>
      </c>
      <c r="Q329" s="3" t="str">
        <f>IF(ISNUMBER(P329),SUMIF(A:A,A329,P:P),"")</f>
        <v/>
      </c>
      <c r="R329" s="3" t="str">
        <f>IFERROR(P329*(1/Q329),"")</f>
        <v/>
      </c>
      <c r="S329" s="8" t="str">
        <f>IFERROR(1/R329,"")</f>
        <v/>
      </c>
    </row>
    <row r="330" spans="1:19" x14ac:dyDescent="0.25">
      <c r="A330" s="1">
        <v>31</v>
      </c>
      <c r="B330" s="5">
        <v>0.75694444444444453</v>
      </c>
      <c r="C330" s="1" t="s">
        <v>185</v>
      </c>
      <c r="D330" s="1">
        <v>7</v>
      </c>
      <c r="E330" s="1">
        <v>4</v>
      </c>
      <c r="F330" s="1" t="s">
        <v>345</v>
      </c>
      <c r="G330" s="2">
        <v>36.284100000000002</v>
      </c>
      <c r="H330" s="6">
        <f>1+COUNTIFS(A:A,A330,O:O,"&lt;"&amp;O330)</f>
        <v>11</v>
      </c>
      <c r="I330" s="2">
        <f>AVERAGEIF(A:A,A330,G:G)</f>
        <v>49.303169444444414</v>
      </c>
      <c r="J330" s="2">
        <f>G330-I330</f>
        <v>-13.019069444444412</v>
      </c>
      <c r="K330" s="2">
        <f>90+J330</f>
        <v>76.980930555555588</v>
      </c>
      <c r="L330" s="2">
        <f>EXP(0.06*K330)</f>
        <v>101.37797244958742</v>
      </c>
      <c r="M330" s="2">
        <f>SUMIF(A:A,A330,L:L)</f>
        <v>3109.4944582153107</v>
      </c>
      <c r="N330" s="3">
        <f>L330/M330</f>
        <v>3.2602718484268704E-2</v>
      </c>
      <c r="O330" s="7">
        <f>1/N330</f>
        <v>30.672288891569419</v>
      </c>
      <c r="P330" s="3" t="str">
        <f>IF(O330&gt;21,"",N330)</f>
        <v/>
      </c>
      <c r="Q330" s="3" t="str">
        <f>IF(ISNUMBER(P330),SUMIF(A:A,A330,P:P),"")</f>
        <v/>
      </c>
      <c r="R330" s="3" t="str">
        <f>IFERROR(P330*(1/Q330),"")</f>
        <v/>
      </c>
      <c r="S330" s="8" t="str">
        <f>IFERROR(1/R330,"")</f>
        <v/>
      </c>
    </row>
    <row r="331" spans="1:19" x14ac:dyDescent="0.25">
      <c r="A331" s="1">
        <v>31</v>
      </c>
      <c r="B331" s="5">
        <v>0.75694444444444453</v>
      </c>
      <c r="C331" s="1" t="s">
        <v>185</v>
      </c>
      <c r="D331" s="1">
        <v>7</v>
      </c>
      <c r="E331" s="1">
        <v>12</v>
      </c>
      <c r="F331" s="1" t="s">
        <v>353</v>
      </c>
      <c r="G331" s="2">
        <v>27.663833333333297</v>
      </c>
      <c r="H331" s="6">
        <f>1+COUNTIFS(A:A,A331,O:O,"&lt;"&amp;O331)</f>
        <v>12</v>
      </c>
      <c r="I331" s="2">
        <f>AVERAGEIF(A:A,A331,G:G)</f>
        <v>49.303169444444414</v>
      </c>
      <c r="J331" s="2">
        <f>G331-I331</f>
        <v>-21.639336111111117</v>
      </c>
      <c r="K331" s="2">
        <f>90+J331</f>
        <v>68.36066388888888</v>
      </c>
      <c r="L331" s="2">
        <f>EXP(0.06*K331)</f>
        <v>60.439316785797857</v>
      </c>
      <c r="M331" s="2">
        <f>SUMIF(A:A,A331,L:L)</f>
        <v>3109.4944582153107</v>
      </c>
      <c r="N331" s="3">
        <f>L331/M331</f>
        <v>1.9437023476956736E-2</v>
      </c>
      <c r="O331" s="7">
        <f>1/N331</f>
        <v>51.448206624102433</v>
      </c>
      <c r="P331" s="3" t="str">
        <f>IF(O331&gt;21,"",N331)</f>
        <v/>
      </c>
      <c r="Q331" s="3" t="str">
        <f>IF(ISNUMBER(P331),SUMIF(A:A,A331,P:P),"")</f>
        <v/>
      </c>
      <c r="R331" s="3" t="str">
        <f>IFERROR(P331*(1/Q331),"")</f>
        <v/>
      </c>
      <c r="S331" s="8" t="str">
        <f>IFERROR(1/R331,"")</f>
        <v/>
      </c>
    </row>
    <row r="332" spans="1:19" x14ac:dyDescent="0.25">
      <c r="A332" s="1">
        <v>32</v>
      </c>
      <c r="B332" s="5">
        <v>0.78125</v>
      </c>
      <c r="C332" s="1" t="s">
        <v>185</v>
      </c>
      <c r="D332" s="1">
        <v>8</v>
      </c>
      <c r="E332" s="1">
        <v>2</v>
      </c>
      <c r="F332" s="1" t="s">
        <v>355</v>
      </c>
      <c r="G332" s="2">
        <v>71.736433333333409</v>
      </c>
      <c r="H332" s="6">
        <f>1+COUNTIFS(A:A,A332,O:O,"&lt;"&amp;O332)</f>
        <v>1</v>
      </c>
      <c r="I332" s="2">
        <f>AVERAGEIF(A:A,A332,G:G)</f>
        <v>47.206481818181821</v>
      </c>
      <c r="J332" s="2">
        <f>G332-I332</f>
        <v>24.529951515151588</v>
      </c>
      <c r="K332" s="2">
        <f>90+J332</f>
        <v>114.52995151515159</v>
      </c>
      <c r="L332" s="2">
        <f>EXP(0.06*K332)</f>
        <v>964.68062779583693</v>
      </c>
      <c r="M332" s="2">
        <f>SUMIF(A:A,A332,L:L)</f>
        <v>3311.2562701769511</v>
      </c>
      <c r="N332" s="3">
        <f>L332/M332</f>
        <v>0.29133372626102572</v>
      </c>
      <c r="O332" s="7">
        <f>1/N332</f>
        <v>3.432489649701703</v>
      </c>
      <c r="P332" s="3">
        <f>IF(O332&gt;21,"",N332)</f>
        <v>0.29133372626102572</v>
      </c>
      <c r="Q332" s="3">
        <f>IF(ISNUMBER(P332),SUMIF(A:A,A332,P:P),"")</f>
        <v>0.87958690094197811</v>
      </c>
      <c r="R332" s="3">
        <f>IFERROR(P332*(1/Q332),"")</f>
        <v>0.33121653579541371</v>
      </c>
      <c r="S332" s="8">
        <f>IFERROR(1/R332,"")</f>
        <v>3.0191729334965371</v>
      </c>
    </row>
    <row r="333" spans="1:19" x14ac:dyDescent="0.25">
      <c r="A333" s="1">
        <v>32</v>
      </c>
      <c r="B333" s="5">
        <v>0.78125</v>
      </c>
      <c r="C333" s="1" t="s">
        <v>185</v>
      </c>
      <c r="D333" s="1">
        <v>8</v>
      </c>
      <c r="E333" s="1">
        <v>1</v>
      </c>
      <c r="F333" s="1" t="s">
        <v>354</v>
      </c>
      <c r="G333" s="2">
        <v>63.055833333333297</v>
      </c>
      <c r="H333" s="6">
        <f>1+COUNTIFS(A:A,A333,O:O,"&lt;"&amp;O333)</f>
        <v>2</v>
      </c>
      <c r="I333" s="2">
        <f>AVERAGEIF(A:A,A333,G:G)</f>
        <v>47.206481818181821</v>
      </c>
      <c r="J333" s="2">
        <f>G333-I333</f>
        <v>15.849351515151476</v>
      </c>
      <c r="K333" s="2">
        <f>90+J333</f>
        <v>105.84935151515148</v>
      </c>
      <c r="L333" s="2">
        <f>EXP(0.06*K333)</f>
        <v>573.04319104108674</v>
      </c>
      <c r="M333" s="2">
        <f>SUMIF(A:A,A333,L:L)</f>
        <v>3311.2562701769511</v>
      </c>
      <c r="N333" s="3">
        <f>L333/M333</f>
        <v>0.17305914863861133</v>
      </c>
      <c r="O333" s="7">
        <f>1/N333</f>
        <v>5.7783711977471812</v>
      </c>
      <c r="P333" s="3">
        <f>IF(O333&gt;21,"",N333)</f>
        <v>0.17305914863861133</v>
      </c>
      <c r="Q333" s="3">
        <f>IF(ISNUMBER(P333),SUMIF(A:A,A333,P:P),"")</f>
        <v>0.87958690094197811</v>
      </c>
      <c r="R333" s="3">
        <f>IFERROR(P333*(1/Q333),"")</f>
        <v>0.19675048417987656</v>
      </c>
      <c r="S333" s="8">
        <f>IFERROR(1/R333,"")</f>
        <v>5.0825796143188295</v>
      </c>
    </row>
    <row r="334" spans="1:19" x14ac:dyDescent="0.25">
      <c r="A334" s="1">
        <v>32</v>
      </c>
      <c r="B334" s="5">
        <v>0.78125</v>
      </c>
      <c r="C334" s="1" t="s">
        <v>185</v>
      </c>
      <c r="D334" s="1">
        <v>8</v>
      </c>
      <c r="E334" s="1">
        <v>4</v>
      </c>
      <c r="F334" s="1" t="s">
        <v>357</v>
      </c>
      <c r="G334" s="2">
        <v>54.502999999999901</v>
      </c>
      <c r="H334" s="6">
        <f>1+COUNTIFS(A:A,A334,O:O,"&lt;"&amp;O334)</f>
        <v>3</v>
      </c>
      <c r="I334" s="2">
        <f>AVERAGEIF(A:A,A334,G:G)</f>
        <v>47.206481818181821</v>
      </c>
      <c r="J334" s="2">
        <f>G334-I334</f>
        <v>7.2965181818180795</v>
      </c>
      <c r="K334" s="2">
        <f>90+J334</f>
        <v>97.296518181818072</v>
      </c>
      <c r="L334" s="2">
        <f>EXP(0.06*K334)</f>
        <v>343.02080143463047</v>
      </c>
      <c r="M334" s="2">
        <f>SUMIF(A:A,A334,L:L)</f>
        <v>3311.2562701769511</v>
      </c>
      <c r="N334" s="3">
        <f>L334/M334</f>
        <v>0.10359234485233597</v>
      </c>
      <c r="O334" s="7">
        <f>1/N334</f>
        <v>9.6532229425391787</v>
      </c>
      <c r="P334" s="3">
        <f>IF(O334&gt;21,"",N334)</f>
        <v>0.10359234485233597</v>
      </c>
      <c r="Q334" s="3">
        <f>IF(ISNUMBER(P334),SUMIF(A:A,A334,P:P),"")</f>
        <v>0.87958690094197811</v>
      </c>
      <c r="R334" s="3">
        <f>IFERROR(P334*(1/Q334),"")</f>
        <v>0.11777386036717415</v>
      </c>
      <c r="S334" s="8">
        <f>IFERROR(1/R334,"")</f>
        <v>8.4908484521300398</v>
      </c>
    </row>
    <row r="335" spans="1:19" x14ac:dyDescent="0.25">
      <c r="A335" s="1">
        <v>32</v>
      </c>
      <c r="B335" s="5">
        <v>0.78125</v>
      </c>
      <c r="C335" s="1" t="s">
        <v>185</v>
      </c>
      <c r="D335" s="1">
        <v>8</v>
      </c>
      <c r="E335" s="1">
        <v>10</v>
      </c>
      <c r="F335" s="1" t="s">
        <v>363</v>
      </c>
      <c r="G335" s="2">
        <v>53.222366666666701</v>
      </c>
      <c r="H335" s="6">
        <f>1+COUNTIFS(A:A,A335,O:O,"&lt;"&amp;O335)</f>
        <v>4</v>
      </c>
      <c r="I335" s="2">
        <f>AVERAGEIF(A:A,A335,G:G)</f>
        <v>47.206481818181821</v>
      </c>
      <c r="J335" s="2">
        <f>G335-I335</f>
        <v>6.0158848484848804</v>
      </c>
      <c r="K335" s="2">
        <f>90+J335</f>
        <v>96.015884848484887</v>
      </c>
      <c r="L335" s="2">
        <f>EXP(0.06*K335)</f>
        <v>317.65093490776025</v>
      </c>
      <c r="M335" s="2">
        <f>SUMIF(A:A,A335,L:L)</f>
        <v>3311.2562701769511</v>
      </c>
      <c r="N335" s="3">
        <f>L335/M335</f>
        <v>9.593064051511338E-2</v>
      </c>
      <c r="O335" s="7">
        <f>1/N335</f>
        <v>10.424198093855686</v>
      </c>
      <c r="P335" s="3">
        <f>IF(O335&gt;21,"",N335)</f>
        <v>9.593064051511338E-2</v>
      </c>
      <c r="Q335" s="3">
        <f>IF(ISNUMBER(P335),SUMIF(A:A,A335,P:P),"")</f>
        <v>0.87958690094197811</v>
      </c>
      <c r="R335" s="3">
        <f>IFERROR(P335*(1/Q335),"")</f>
        <v>0.10906328915582775</v>
      </c>
      <c r="S335" s="8">
        <f>IFERROR(1/R335,"")</f>
        <v>9.1689880961797989</v>
      </c>
    </row>
    <row r="336" spans="1:19" x14ac:dyDescent="0.25">
      <c r="A336" s="1">
        <v>32</v>
      </c>
      <c r="B336" s="5">
        <v>0.78125</v>
      </c>
      <c r="C336" s="1" t="s">
        <v>185</v>
      </c>
      <c r="D336" s="1">
        <v>8</v>
      </c>
      <c r="E336" s="1">
        <v>9</v>
      </c>
      <c r="F336" s="1" t="s">
        <v>362</v>
      </c>
      <c r="G336" s="2">
        <v>52.218499999999999</v>
      </c>
      <c r="H336" s="6">
        <f>1+COUNTIFS(A:A,A336,O:O,"&lt;"&amp;O336)</f>
        <v>5</v>
      </c>
      <c r="I336" s="2">
        <f>AVERAGEIF(A:A,A336,G:G)</f>
        <v>47.206481818181821</v>
      </c>
      <c r="J336" s="2">
        <f>G336-I336</f>
        <v>5.0120181818181777</v>
      </c>
      <c r="K336" s="2">
        <f>90+J336</f>
        <v>95.012018181818178</v>
      </c>
      <c r="L336" s="2">
        <f>EXP(0.06*K336)</f>
        <v>299.082989252956</v>
      </c>
      <c r="M336" s="2">
        <f>SUMIF(A:A,A336,L:L)</f>
        <v>3311.2562701769511</v>
      </c>
      <c r="N336" s="3">
        <f>L336/M336</f>
        <v>9.0323117526923763E-2</v>
      </c>
      <c r="O336" s="7">
        <f>1/N336</f>
        <v>11.071362762715948</v>
      </c>
      <c r="P336" s="3">
        <f>IF(O336&gt;21,"",N336)</f>
        <v>9.0323117526923763E-2</v>
      </c>
      <c r="Q336" s="3">
        <f>IF(ISNUMBER(P336),SUMIF(A:A,A336,P:P),"")</f>
        <v>0.87958690094197811</v>
      </c>
      <c r="R336" s="3">
        <f>IFERROR(P336*(1/Q336),"")</f>
        <v>0.10268811123743862</v>
      </c>
      <c r="S336" s="8">
        <f>IFERROR(1/R336,"")</f>
        <v>9.7382256616617386</v>
      </c>
    </row>
    <row r="337" spans="1:19" x14ac:dyDescent="0.25">
      <c r="A337" s="1">
        <v>32</v>
      </c>
      <c r="B337" s="5">
        <v>0.78125</v>
      </c>
      <c r="C337" s="1" t="s">
        <v>185</v>
      </c>
      <c r="D337" s="1">
        <v>8</v>
      </c>
      <c r="E337" s="1">
        <v>8</v>
      </c>
      <c r="F337" s="1" t="s">
        <v>361</v>
      </c>
      <c r="G337" s="2">
        <v>46.7331</v>
      </c>
      <c r="H337" s="6">
        <f>1+COUNTIFS(A:A,A337,O:O,"&lt;"&amp;O337)</f>
        <v>6</v>
      </c>
      <c r="I337" s="2">
        <f>AVERAGEIF(A:A,A337,G:G)</f>
        <v>47.206481818181821</v>
      </c>
      <c r="J337" s="2">
        <f>G337-I337</f>
        <v>-0.47338181818182079</v>
      </c>
      <c r="K337" s="2">
        <f>90+J337</f>
        <v>89.526618181818179</v>
      </c>
      <c r="L337" s="2">
        <f>EXP(0.06*K337)</f>
        <v>215.20629740827732</v>
      </c>
      <c r="M337" s="2">
        <f>SUMIF(A:A,A337,L:L)</f>
        <v>3311.2562701769511</v>
      </c>
      <c r="N337" s="3">
        <f>L337/M337</f>
        <v>6.4992341229081874E-2</v>
      </c>
      <c r="O337" s="7">
        <f>1/N337</f>
        <v>15.386428325073691</v>
      </c>
      <c r="P337" s="3">
        <f>IF(O337&gt;21,"",N337)</f>
        <v>6.4992341229081874E-2</v>
      </c>
      <c r="Q337" s="3">
        <f>IF(ISNUMBER(P337),SUMIF(A:A,A337,P:P),"")</f>
        <v>0.87958690094197811</v>
      </c>
      <c r="R337" s="3">
        <f>IFERROR(P337*(1/Q337),"")</f>
        <v>7.3889619274092724E-2</v>
      </c>
      <c r="S337" s="8">
        <f>IFERROR(1/R337,"")</f>
        <v>13.533700807017439</v>
      </c>
    </row>
    <row r="338" spans="1:19" x14ac:dyDescent="0.25">
      <c r="A338" s="1">
        <v>32</v>
      </c>
      <c r="B338" s="5">
        <v>0.78125</v>
      </c>
      <c r="C338" s="1" t="s">
        <v>185</v>
      </c>
      <c r="D338" s="1">
        <v>8</v>
      </c>
      <c r="E338" s="1">
        <v>3</v>
      </c>
      <c r="F338" s="1" t="s">
        <v>356</v>
      </c>
      <c r="G338" s="2">
        <v>45.499499999999998</v>
      </c>
      <c r="H338" s="6">
        <f>1+COUNTIFS(A:A,A338,O:O,"&lt;"&amp;O338)</f>
        <v>7</v>
      </c>
      <c r="I338" s="2">
        <f>AVERAGEIF(A:A,A338,G:G)</f>
        <v>47.206481818181821</v>
      </c>
      <c r="J338" s="2">
        <f>G338-I338</f>
        <v>-1.7069818181818235</v>
      </c>
      <c r="K338" s="2">
        <f>90+J338</f>
        <v>88.293018181818184</v>
      </c>
      <c r="L338" s="2">
        <f>EXP(0.06*K338)</f>
        <v>199.85279906909042</v>
      </c>
      <c r="M338" s="2">
        <f>SUMIF(A:A,A338,L:L)</f>
        <v>3311.2562701769511</v>
      </c>
      <c r="N338" s="3">
        <f>L338/M338</f>
        <v>6.035558191888616E-2</v>
      </c>
      <c r="O338" s="7">
        <f>1/N338</f>
        <v>16.568475826211611</v>
      </c>
      <c r="P338" s="3">
        <f>IF(O338&gt;21,"",N338)</f>
        <v>6.035558191888616E-2</v>
      </c>
      <c r="Q338" s="3">
        <f>IF(ISNUMBER(P338),SUMIF(A:A,A338,P:P),"")</f>
        <v>0.87958690094197811</v>
      </c>
      <c r="R338" s="3">
        <f>IFERROR(P338*(1/Q338),"")</f>
        <v>6.861809999017654E-2</v>
      </c>
      <c r="S338" s="8">
        <f>IFERROR(1/R338,"")</f>
        <v>14.573414305309552</v>
      </c>
    </row>
    <row r="339" spans="1:19" x14ac:dyDescent="0.25">
      <c r="A339" s="1">
        <v>32</v>
      </c>
      <c r="B339" s="5">
        <v>0.78125</v>
      </c>
      <c r="C339" s="1" t="s">
        <v>185</v>
      </c>
      <c r="D339" s="1">
        <v>8</v>
      </c>
      <c r="E339" s="1">
        <v>7</v>
      </c>
      <c r="F339" s="1" t="s">
        <v>360</v>
      </c>
      <c r="G339" s="2">
        <v>40.379766666666697</v>
      </c>
      <c r="H339" s="6">
        <f>1+COUNTIFS(A:A,A339,O:O,"&lt;"&amp;O339)</f>
        <v>8</v>
      </c>
      <c r="I339" s="2">
        <f>AVERAGEIF(A:A,A339,G:G)</f>
        <v>47.206481818181821</v>
      </c>
      <c r="J339" s="2">
        <f>G339-I339</f>
        <v>-6.8267151515151241</v>
      </c>
      <c r="K339" s="2">
        <f>90+J339</f>
        <v>83.173284848484883</v>
      </c>
      <c r="L339" s="2">
        <f>EXP(0.06*K339)</f>
        <v>146.99478219976808</v>
      </c>
      <c r="M339" s="2">
        <f>SUMIF(A:A,A339,L:L)</f>
        <v>3311.2562701769511</v>
      </c>
      <c r="N339" s="3">
        <f>L339/M339</f>
        <v>4.4392451144203579E-2</v>
      </c>
      <c r="O339" s="7">
        <f>1/N339</f>
        <v>22.526352436625302</v>
      </c>
      <c r="P339" s="3" t="str">
        <f>IF(O339&gt;21,"",N339)</f>
        <v/>
      </c>
      <c r="Q339" s="3" t="str">
        <f>IF(ISNUMBER(P339),SUMIF(A:A,A339,P:P),"")</f>
        <v/>
      </c>
      <c r="R339" s="3" t="str">
        <f>IFERROR(P339*(1/Q339),"")</f>
        <v/>
      </c>
      <c r="S339" s="8" t="str">
        <f>IFERROR(1/R339,"")</f>
        <v/>
      </c>
    </row>
    <row r="340" spans="1:19" x14ac:dyDescent="0.25">
      <c r="A340" s="1">
        <v>32</v>
      </c>
      <c r="B340" s="5">
        <v>0.78125</v>
      </c>
      <c r="C340" s="1" t="s">
        <v>185</v>
      </c>
      <c r="D340" s="1">
        <v>8</v>
      </c>
      <c r="E340" s="1">
        <v>5</v>
      </c>
      <c r="F340" s="1" t="s">
        <v>358</v>
      </c>
      <c r="G340" s="2">
        <v>35.522433333333296</v>
      </c>
      <c r="H340" s="6">
        <f>1+COUNTIFS(A:A,A340,O:O,"&lt;"&amp;O340)</f>
        <v>9</v>
      </c>
      <c r="I340" s="2">
        <f>AVERAGEIF(A:A,A340,G:G)</f>
        <v>47.206481818181821</v>
      </c>
      <c r="J340" s="2">
        <f>G340-I340</f>
        <v>-11.684048484848525</v>
      </c>
      <c r="K340" s="2">
        <f>90+J340</f>
        <v>78.315951515151482</v>
      </c>
      <c r="L340" s="2">
        <f>EXP(0.06*K340)</f>
        <v>109.83256731820886</v>
      </c>
      <c r="M340" s="2">
        <f>SUMIF(A:A,A340,L:L)</f>
        <v>3311.2562701769511</v>
      </c>
      <c r="N340" s="3">
        <f>L340/M340</f>
        <v>3.3169455444274472E-2</v>
      </c>
      <c r="O340" s="7">
        <f>1/N340</f>
        <v>30.148218793643611</v>
      </c>
      <c r="P340" s="3" t="str">
        <f>IF(O340&gt;21,"",N340)</f>
        <v/>
      </c>
      <c r="Q340" s="3" t="str">
        <f>IF(ISNUMBER(P340),SUMIF(A:A,A340,P:P),"")</f>
        <v/>
      </c>
      <c r="R340" s="3" t="str">
        <f>IFERROR(P340*(1/Q340),"")</f>
        <v/>
      </c>
      <c r="S340" s="8" t="str">
        <f>IFERROR(1/R340,"")</f>
        <v/>
      </c>
    </row>
    <row r="341" spans="1:19" x14ac:dyDescent="0.25">
      <c r="A341" s="1">
        <v>32</v>
      </c>
      <c r="B341" s="5">
        <v>0.78125</v>
      </c>
      <c r="C341" s="1" t="s">
        <v>185</v>
      </c>
      <c r="D341" s="1">
        <v>8</v>
      </c>
      <c r="E341" s="1">
        <v>11</v>
      </c>
      <c r="F341" s="1" t="s">
        <v>364</v>
      </c>
      <c r="G341" s="2">
        <v>29.329000000000001</v>
      </c>
      <c r="H341" s="6">
        <f>1+COUNTIFS(A:A,A341,O:O,"&lt;"&amp;O341)</f>
        <v>10</v>
      </c>
      <c r="I341" s="2">
        <f>AVERAGEIF(A:A,A341,G:G)</f>
        <v>47.206481818181821</v>
      </c>
      <c r="J341" s="2">
        <f>G341-I341</f>
        <v>-17.87748181818182</v>
      </c>
      <c r="K341" s="2">
        <f>90+J341</f>
        <v>72.12251818181818</v>
      </c>
      <c r="L341" s="2">
        <f>EXP(0.06*K341)</f>
        <v>75.743383262862295</v>
      </c>
      <c r="M341" s="2">
        <f>SUMIF(A:A,A341,L:L)</f>
        <v>3311.2562701769511</v>
      </c>
      <c r="N341" s="3">
        <f>L341/M341</f>
        <v>2.2874515616640757E-2</v>
      </c>
      <c r="O341" s="7">
        <f>1/N341</f>
        <v>43.716772707200839</v>
      </c>
      <c r="P341" s="3" t="str">
        <f>IF(O341&gt;21,"",N341)</f>
        <v/>
      </c>
      <c r="Q341" s="3" t="str">
        <f>IF(ISNUMBER(P341),SUMIF(A:A,A341,P:P),"")</f>
        <v/>
      </c>
      <c r="R341" s="3" t="str">
        <f>IFERROR(P341*(1/Q341),"")</f>
        <v/>
      </c>
      <c r="S341" s="8" t="str">
        <f>IFERROR(1/R341,"")</f>
        <v/>
      </c>
    </row>
    <row r="342" spans="1:19" x14ac:dyDescent="0.25">
      <c r="A342" s="1">
        <v>32</v>
      </c>
      <c r="B342" s="5">
        <v>0.78125</v>
      </c>
      <c r="C342" s="1" t="s">
        <v>185</v>
      </c>
      <c r="D342" s="1">
        <v>8</v>
      </c>
      <c r="E342" s="1">
        <v>6</v>
      </c>
      <c r="F342" s="1" t="s">
        <v>359</v>
      </c>
      <c r="G342" s="2">
        <v>27.071366666666702</v>
      </c>
      <c r="H342" s="6">
        <f>1+COUNTIFS(A:A,A342,O:O,"&lt;"&amp;O342)</f>
        <v>11</v>
      </c>
      <c r="I342" s="2">
        <f>AVERAGEIF(A:A,A342,G:G)</f>
        <v>47.206481818181821</v>
      </c>
      <c r="J342" s="2">
        <f>G342-I342</f>
        <v>-20.135115151515119</v>
      </c>
      <c r="K342" s="2">
        <f>90+J342</f>
        <v>69.864884848484877</v>
      </c>
      <c r="L342" s="2">
        <f>EXP(0.06*K342)</f>
        <v>66.147896486474309</v>
      </c>
      <c r="M342" s="2">
        <f>SUMIF(A:A,A342,L:L)</f>
        <v>3311.2562701769511</v>
      </c>
      <c r="N342" s="3">
        <f>L342/M342</f>
        <v>1.9976676852903146E-2</v>
      </c>
      <c r="O342" s="7">
        <f>1/N342</f>
        <v>50.058375943277731</v>
      </c>
      <c r="P342" s="3" t="str">
        <f>IF(O342&gt;21,"",N342)</f>
        <v/>
      </c>
      <c r="Q342" s="3" t="str">
        <f>IF(ISNUMBER(P342),SUMIF(A:A,A342,P:P),"")</f>
        <v/>
      </c>
      <c r="R342" s="3" t="str">
        <f>IFERROR(P342*(1/Q342),"")</f>
        <v/>
      </c>
      <c r="S342" s="8" t="str">
        <f>IFERROR(1/R342,"")</f>
        <v/>
      </c>
    </row>
    <row r="343" spans="1:19" x14ac:dyDescent="0.25">
      <c r="A343" s="1">
        <v>33</v>
      </c>
      <c r="B343" s="5">
        <v>0.80555555555555547</v>
      </c>
      <c r="C343" s="1" t="s">
        <v>185</v>
      </c>
      <c r="D343" s="1">
        <v>9</v>
      </c>
      <c r="E343" s="1">
        <v>3</v>
      </c>
      <c r="F343" s="1" t="s">
        <v>367</v>
      </c>
      <c r="G343" s="2">
        <v>66.927999999999898</v>
      </c>
      <c r="H343" s="6">
        <f>1+COUNTIFS(A:A,A343,O:O,"&lt;"&amp;O343)</f>
        <v>1</v>
      </c>
      <c r="I343" s="2">
        <f>AVERAGEIF(A:A,A343,G:G)</f>
        <v>46.918874358974342</v>
      </c>
      <c r="J343" s="2">
        <f>G343-I343</f>
        <v>20.009125641025555</v>
      </c>
      <c r="K343" s="2">
        <f>90+J343</f>
        <v>110.00912564102555</v>
      </c>
      <c r="L343" s="2">
        <f>EXP(0.06*K343)</f>
        <v>735.4977923412531</v>
      </c>
      <c r="M343" s="2">
        <f>SUMIF(A:A,A343,L:L)</f>
        <v>3695.4150332215468</v>
      </c>
      <c r="N343" s="3">
        <f>L343/M343</f>
        <v>0.19902982093463781</v>
      </c>
      <c r="O343" s="7">
        <f>1/N343</f>
        <v>5.0243727060800802</v>
      </c>
      <c r="P343" s="3">
        <f>IF(O343&gt;21,"",N343)</f>
        <v>0.19902982093463781</v>
      </c>
      <c r="Q343" s="3">
        <f>IF(ISNUMBER(P343),SUMIF(A:A,A343,P:P),"")</f>
        <v>0.85277015754447083</v>
      </c>
      <c r="R343" s="3">
        <f>IFERROR(P343*(1/Q343),"")</f>
        <v>0.23339210357423729</v>
      </c>
      <c r="S343" s="8">
        <f>IFERROR(1/R343,"")</f>
        <v>4.2846351041260498</v>
      </c>
    </row>
    <row r="344" spans="1:19" x14ac:dyDescent="0.25">
      <c r="A344" s="1">
        <v>33</v>
      </c>
      <c r="B344" s="5">
        <v>0.80555555555555547</v>
      </c>
      <c r="C344" s="1" t="s">
        <v>185</v>
      </c>
      <c r="D344" s="1">
        <v>9</v>
      </c>
      <c r="E344" s="1">
        <v>2</v>
      </c>
      <c r="F344" s="1" t="s">
        <v>366</v>
      </c>
      <c r="G344" s="2">
        <v>66.742599999999996</v>
      </c>
      <c r="H344" s="6">
        <f>1+COUNTIFS(A:A,A344,O:O,"&lt;"&amp;O344)</f>
        <v>2</v>
      </c>
      <c r="I344" s="2">
        <f>AVERAGEIF(A:A,A344,G:G)</f>
        <v>46.918874358974342</v>
      </c>
      <c r="J344" s="2">
        <f>G344-I344</f>
        <v>19.823725641025653</v>
      </c>
      <c r="K344" s="2">
        <f>90+J344</f>
        <v>109.82372564102565</v>
      </c>
      <c r="L344" s="2">
        <f>EXP(0.06*K344)</f>
        <v>727.36145311933933</v>
      </c>
      <c r="M344" s="2">
        <f>SUMIF(A:A,A344,L:L)</f>
        <v>3695.4150332215468</v>
      </c>
      <c r="N344" s="3">
        <f>L344/M344</f>
        <v>0.19682808198278298</v>
      </c>
      <c r="O344" s="7">
        <f>1/N344</f>
        <v>5.0805758503884233</v>
      </c>
      <c r="P344" s="3">
        <f>IF(O344&gt;21,"",N344)</f>
        <v>0.19682808198278298</v>
      </c>
      <c r="Q344" s="3">
        <f>IF(ISNUMBER(P344),SUMIF(A:A,A344,P:P),"")</f>
        <v>0.85277015754447083</v>
      </c>
      <c r="R344" s="3">
        <f>IFERROR(P344*(1/Q344),"")</f>
        <v>0.23081023678120285</v>
      </c>
      <c r="S344" s="8">
        <f>IFERROR(1/R344,"")</f>
        <v>4.3325634683523697</v>
      </c>
    </row>
    <row r="345" spans="1:19" x14ac:dyDescent="0.25">
      <c r="A345" s="1">
        <v>33</v>
      </c>
      <c r="B345" s="5">
        <v>0.80555555555555547</v>
      </c>
      <c r="C345" s="1" t="s">
        <v>185</v>
      </c>
      <c r="D345" s="1">
        <v>9</v>
      </c>
      <c r="E345" s="1">
        <v>1</v>
      </c>
      <c r="F345" s="1" t="s">
        <v>365</v>
      </c>
      <c r="G345" s="2">
        <v>55.897266666666603</v>
      </c>
      <c r="H345" s="6">
        <f>1+COUNTIFS(A:A,A345,O:O,"&lt;"&amp;O345)</f>
        <v>3</v>
      </c>
      <c r="I345" s="2">
        <f>AVERAGEIF(A:A,A345,G:G)</f>
        <v>46.918874358974342</v>
      </c>
      <c r="J345" s="2">
        <f>G345-I345</f>
        <v>8.9783923076922605</v>
      </c>
      <c r="K345" s="2">
        <f>90+J345</f>
        <v>98.97839230769226</v>
      </c>
      <c r="L345" s="2">
        <f>EXP(0.06*K345)</f>
        <v>379.4426776766278</v>
      </c>
      <c r="M345" s="2">
        <f>SUMIF(A:A,A345,L:L)</f>
        <v>3695.4150332215468</v>
      </c>
      <c r="N345" s="3">
        <f>L345/M345</f>
        <v>0.10267931322069705</v>
      </c>
      <c r="O345" s="7">
        <f>1/N345</f>
        <v>9.7390600758170063</v>
      </c>
      <c r="P345" s="3">
        <f>IF(O345&gt;21,"",N345)</f>
        <v>0.10267931322069705</v>
      </c>
      <c r="Q345" s="3">
        <f>IF(ISNUMBER(P345),SUMIF(A:A,A345,P:P),"")</f>
        <v>0.85277015754447083</v>
      </c>
      <c r="R345" s="3">
        <f>IFERROR(P345*(1/Q345),"")</f>
        <v>0.12040678524253172</v>
      </c>
      <c r="S345" s="8">
        <f>IFERROR(1/R345,"")</f>
        <v>8.3051797951895363</v>
      </c>
    </row>
    <row r="346" spans="1:19" x14ac:dyDescent="0.25">
      <c r="A346" s="1">
        <v>33</v>
      </c>
      <c r="B346" s="5">
        <v>0.80555555555555547</v>
      </c>
      <c r="C346" s="1" t="s">
        <v>185</v>
      </c>
      <c r="D346" s="1">
        <v>9</v>
      </c>
      <c r="E346" s="1">
        <v>12</v>
      </c>
      <c r="F346" s="1" t="s">
        <v>375</v>
      </c>
      <c r="G346" s="2">
        <v>53.361666666666693</v>
      </c>
      <c r="H346" s="6">
        <f>1+COUNTIFS(A:A,A346,O:O,"&lt;"&amp;O346)</f>
        <v>4</v>
      </c>
      <c r="I346" s="2">
        <f>AVERAGEIF(A:A,A346,G:G)</f>
        <v>46.918874358974342</v>
      </c>
      <c r="J346" s="2">
        <f>G346-I346</f>
        <v>6.4427923076923506</v>
      </c>
      <c r="K346" s="2">
        <f>90+J346</f>
        <v>96.442792307692343</v>
      </c>
      <c r="L346" s="2">
        <f>EXP(0.06*K346)</f>
        <v>325.89248894476947</v>
      </c>
      <c r="M346" s="2">
        <f>SUMIF(A:A,A346,L:L)</f>
        <v>3695.4150332215468</v>
      </c>
      <c r="N346" s="3">
        <f>L346/M346</f>
        <v>8.8188332302330502E-2</v>
      </c>
      <c r="O346" s="7">
        <f>1/N346</f>
        <v>11.339368529747938</v>
      </c>
      <c r="P346" s="3">
        <f>IF(O346&gt;21,"",N346)</f>
        <v>8.8188332302330502E-2</v>
      </c>
      <c r="Q346" s="3">
        <f>IF(ISNUMBER(P346),SUMIF(A:A,A346,P:P),"")</f>
        <v>0.85277015754447083</v>
      </c>
      <c r="R346" s="3">
        <f>IFERROR(P346*(1/Q346),"")</f>
        <v>0.10341395219113492</v>
      </c>
      <c r="S346" s="8">
        <f>IFERROR(1/R346,"")</f>
        <v>9.6698750875679647</v>
      </c>
    </row>
    <row r="347" spans="1:19" x14ac:dyDescent="0.25">
      <c r="A347" s="1">
        <v>33</v>
      </c>
      <c r="B347" s="5">
        <v>0.80555555555555547</v>
      </c>
      <c r="C347" s="1" t="s">
        <v>185</v>
      </c>
      <c r="D347" s="1">
        <v>9</v>
      </c>
      <c r="E347" s="1">
        <v>6</v>
      </c>
      <c r="F347" s="1" t="s">
        <v>369</v>
      </c>
      <c r="G347" s="2">
        <v>53.008500000000005</v>
      </c>
      <c r="H347" s="6">
        <f>1+COUNTIFS(A:A,A347,O:O,"&lt;"&amp;O347)</f>
        <v>5</v>
      </c>
      <c r="I347" s="2">
        <f>AVERAGEIF(A:A,A347,G:G)</f>
        <v>46.918874358974342</v>
      </c>
      <c r="J347" s="2">
        <f>G347-I347</f>
        <v>6.0896256410256626</v>
      </c>
      <c r="K347" s="2">
        <f>90+J347</f>
        <v>96.089625641025663</v>
      </c>
      <c r="L347" s="2">
        <f>EXP(0.06*K347)</f>
        <v>319.05947852515288</v>
      </c>
      <c r="M347" s="2">
        <f>SUMIF(A:A,A347,L:L)</f>
        <v>3695.4150332215468</v>
      </c>
      <c r="N347" s="3">
        <f>L347/M347</f>
        <v>8.6339281422202485E-2</v>
      </c>
      <c r="O347" s="7">
        <f>1/N347</f>
        <v>11.582213605762604</v>
      </c>
      <c r="P347" s="3">
        <f>IF(O347&gt;21,"",N347)</f>
        <v>8.6339281422202485E-2</v>
      </c>
      <c r="Q347" s="3">
        <f>IF(ISNUMBER(P347),SUMIF(A:A,A347,P:P),"")</f>
        <v>0.85277015754447083</v>
      </c>
      <c r="R347" s="3">
        <f>IFERROR(P347*(1/Q347),"")</f>
        <v>0.10124566468274894</v>
      </c>
      <c r="S347" s="8">
        <f>IFERROR(1/R347,"")</f>
        <v>9.8769661212998887</v>
      </c>
    </row>
    <row r="348" spans="1:19" x14ac:dyDescent="0.25">
      <c r="A348" s="1">
        <v>33</v>
      </c>
      <c r="B348" s="5">
        <v>0.80555555555555547</v>
      </c>
      <c r="C348" s="1" t="s">
        <v>185</v>
      </c>
      <c r="D348" s="1">
        <v>9</v>
      </c>
      <c r="E348" s="1">
        <v>8</v>
      </c>
      <c r="F348" s="1" t="s">
        <v>371</v>
      </c>
      <c r="G348" s="2">
        <v>48.683666666666696</v>
      </c>
      <c r="H348" s="6">
        <f>1+COUNTIFS(A:A,A348,O:O,"&lt;"&amp;O348)</f>
        <v>6</v>
      </c>
      <c r="I348" s="2">
        <f>AVERAGEIF(A:A,A348,G:G)</f>
        <v>46.918874358974342</v>
      </c>
      <c r="J348" s="2">
        <f>G348-I348</f>
        <v>1.7647923076923533</v>
      </c>
      <c r="K348" s="2">
        <f>90+J348</f>
        <v>91.764792307692346</v>
      </c>
      <c r="L348" s="2">
        <f>EXP(0.06*K348)</f>
        <v>246.13681465329984</v>
      </c>
      <c r="M348" s="2">
        <f>SUMIF(A:A,A348,L:L)</f>
        <v>3695.4150332215468</v>
      </c>
      <c r="N348" s="3">
        <f>L348/M348</f>
        <v>6.6606000257222936E-2</v>
      </c>
      <c r="O348" s="7">
        <f>1/N348</f>
        <v>15.013662374833224</v>
      </c>
      <c r="P348" s="3">
        <f>IF(O348&gt;21,"",N348)</f>
        <v>6.6606000257222936E-2</v>
      </c>
      <c r="Q348" s="3">
        <f>IF(ISNUMBER(P348),SUMIF(A:A,A348,P:P),"")</f>
        <v>0.85277015754447083</v>
      </c>
      <c r="R348" s="3">
        <f>IFERROR(P348*(1/Q348),"")</f>
        <v>7.8105453934988939E-2</v>
      </c>
      <c r="S348" s="8">
        <f>IFERROR(1/R348,"")</f>
        <v>12.803203228706025</v>
      </c>
    </row>
    <row r="349" spans="1:19" x14ac:dyDescent="0.25">
      <c r="A349" s="1">
        <v>33</v>
      </c>
      <c r="B349" s="5">
        <v>0.80555555555555547</v>
      </c>
      <c r="C349" s="1" t="s">
        <v>185</v>
      </c>
      <c r="D349" s="1">
        <v>9</v>
      </c>
      <c r="E349" s="1">
        <v>10</v>
      </c>
      <c r="F349" s="1" t="s">
        <v>373</v>
      </c>
      <c r="G349" s="2">
        <v>48.106400000000001</v>
      </c>
      <c r="H349" s="6">
        <f>1+COUNTIFS(A:A,A349,O:O,"&lt;"&amp;O349)</f>
        <v>7</v>
      </c>
      <c r="I349" s="2">
        <f>AVERAGEIF(A:A,A349,G:G)</f>
        <v>46.918874358974342</v>
      </c>
      <c r="J349" s="2">
        <f>G349-I349</f>
        <v>1.1875256410256583</v>
      </c>
      <c r="K349" s="2">
        <f>90+J349</f>
        <v>91.187525641025658</v>
      </c>
      <c r="L349" s="2">
        <f>EXP(0.06*K349)</f>
        <v>237.75756937581096</v>
      </c>
      <c r="M349" s="2">
        <f>SUMIF(A:A,A349,L:L)</f>
        <v>3695.4150332215468</v>
      </c>
      <c r="N349" s="3">
        <f>L349/M349</f>
        <v>6.4338529566607669E-2</v>
      </c>
      <c r="O349" s="7">
        <f>1/N349</f>
        <v>15.542786052714046</v>
      </c>
      <c r="P349" s="3">
        <f>IF(O349&gt;21,"",N349)</f>
        <v>6.4338529566607669E-2</v>
      </c>
      <c r="Q349" s="3">
        <f>IF(ISNUMBER(P349),SUMIF(A:A,A349,P:P),"")</f>
        <v>0.85277015754447083</v>
      </c>
      <c r="R349" s="3">
        <f>IFERROR(P349*(1/Q349),"")</f>
        <v>7.5446506889815149E-2</v>
      </c>
      <c r="S349" s="8">
        <f>IFERROR(1/R349,"")</f>
        <v>13.254424110852963</v>
      </c>
    </row>
    <row r="350" spans="1:19" x14ac:dyDescent="0.25">
      <c r="A350" s="1">
        <v>33</v>
      </c>
      <c r="B350" s="5">
        <v>0.80555555555555547</v>
      </c>
      <c r="C350" s="1" t="s">
        <v>185</v>
      </c>
      <c r="D350" s="1">
        <v>9</v>
      </c>
      <c r="E350" s="1">
        <v>11</v>
      </c>
      <c r="F350" s="1" t="s">
        <v>374</v>
      </c>
      <c r="G350" s="2">
        <v>43.485866666666702</v>
      </c>
      <c r="H350" s="6">
        <f>1+COUNTIFS(A:A,A350,O:O,"&lt;"&amp;O350)</f>
        <v>8</v>
      </c>
      <c r="I350" s="2">
        <f>AVERAGEIF(A:A,A350,G:G)</f>
        <v>46.918874358974342</v>
      </c>
      <c r="J350" s="2">
        <f>G350-I350</f>
        <v>-3.4330076923076405</v>
      </c>
      <c r="K350" s="2">
        <f>90+J350</f>
        <v>86.56699230769236</v>
      </c>
      <c r="L350" s="2">
        <f>EXP(0.06*K350)</f>
        <v>180.19138543629072</v>
      </c>
      <c r="M350" s="2">
        <f>SUMIF(A:A,A350,L:L)</f>
        <v>3695.4150332215468</v>
      </c>
      <c r="N350" s="3">
        <f>L350/M350</f>
        <v>4.8760797857989313E-2</v>
      </c>
      <c r="O350" s="7">
        <f>1/N350</f>
        <v>20.508278041561063</v>
      </c>
      <c r="P350" s="3">
        <f>IF(O350&gt;21,"",N350)</f>
        <v>4.8760797857989313E-2</v>
      </c>
      <c r="Q350" s="3">
        <f>IF(ISNUMBER(P350),SUMIF(A:A,A350,P:P),"")</f>
        <v>0.85277015754447083</v>
      </c>
      <c r="R350" s="3">
        <f>IFERROR(P350*(1/Q350),"")</f>
        <v>5.7179296703340016E-2</v>
      </c>
      <c r="S350" s="8">
        <f>IFERROR(1/R350,"")</f>
        <v>17.488847496467841</v>
      </c>
    </row>
    <row r="351" spans="1:19" x14ac:dyDescent="0.25">
      <c r="A351" s="1">
        <v>33</v>
      </c>
      <c r="B351" s="5">
        <v>0.80555555555555547</v>
      </c>
      <c r="C351" s="1" t="s">
        <v>185</v>
      </c>
      <c r="D351" s="1">
        <v>9</v>
      </c>
      <c r="E351" s="1">
        <v>14</v>
      </c>
      <c r="F351" s="1" t="s">
        <v>377</v>
      </c>
      <c r="G351" s="2">
        <v>39.215333333333305</v>
      </c>
      <c r="H351" s="6">
        <f>1+COUNTIFS(A:A,A351,O:O,"&lt;"&amp;O351)</f>
        <v>9</v>
      </c>
      <c r="I351" s="2">
        <f>AVERAGEIF(A:A,A351,G:G)</f>
        <v>46.918874358974342</v>
      </c>
      <c r="J351" s="2">
        <f>G351-I351</f>
        <v>-7.7035410256410373</v>
      </c>
      <c r="K351" s="2">
        <f>90+J351</f>
        <v>82.296458974358956</v>
      </c>
      <c r="L351" s="2">
        <f>EXP(0.06*K351)</f>
        <v>139.46135509319652</v>
      </c>
      <c r="M351" s="2">
        <f>SUMIF(A:A,A351,L:L)</f>
        <v>3695.4150332215468</v>
      </c>
      <c r="N351" s="3">
        <f>L351/M351</f>
        <v>3.7739023584481793E-2</v>
      </c>
      <c r="O351" s="7">
        <f>1/N351</f>
        <v>26.49777087532275</v>
      </c>
      <c r="P351" s="3" t="str">
        <f>IF(O351&gt;21,"",N351)</f>
        <v/>
      </c>
      <c r="Q351" s="3" t="str">
        <f>IF(ISNUMBER(P351),SUMIF(A:A,A351,P:P),"")</f>
        <v/>
      </c>
      <c r="R351" s="3" t="str">
        <f>IFERROR(P351*(1/Q351),"")</f>
        <v/>
      </c>
      <c r="S351" s="8" t="str">
        <f>IFERROR(1/R351,"")</f>
        <v/>
      </c>
    </row>
    <row r="352" spans="1:19" x14ac:dyDescent="0.25">
      <c r="A352" s="1">
        <v>33</v>
      </c>
      <c r="B352" s="5">
        <v>0.80555555555555547</v>
      </c>
      <c r="C352" s="1" t="s">
        <v>185</v>
      </c>
      <c r="D352" s="1">
        <v>9</v>
      </c>
      <c r="E352" s="1">
        <v>4</v>
      </c>
      <c r="F352" s="1" t="s">
        <v>368</v>
      </c>
      <c r="G352" s="2">
        <v>37.366133333333302</v>
      </c>
      <c r="H352" s="6">
        <f>1+COUNTIFS(A:A,A352,O:O,"&lt;"&amp;O352)</f>
        <v>10</v>
      </c>
      <c r="I352" s="2">
        <f>AVERAGEIF(A:A,A352,G:G)</f>
        <v>46.918874358974342</v>
      </c>
      <c r="J352" s="2">
        <f>G352-I352</f>
        <v>-9.5527410256410406</v>
      </c>
      <c r="K352" s="2">
        <f>90+J352</f>
        <v>80.447258974358959</v>
      </c>
      <c r="L352" s="2">
        <f>EXP(0.06*K352)</f>
        <v>124.81536164462666</v>
      </c>
      <c r="M352" s="2">
        <f>SUMIF(A:A,A352,L:L)</f>
        <v>3695.4150332215468</v>
      </c>
      <c r="N352" s="3">
        <f>L352/M352</f>
        <v>3.3775735748906272E-2</v>
      </c>
      <c r="O352" s="7">
        <f>1/N352</f>
        <v>29.607053046427925</v>
      </c>
      <c r="P352" s="3" t="str">
        <f>IF(O352&gt;21,"",N352)</f>
        <v/>
      </c>
      <c r="Q352" s="3" t="str">
        <f>IF(ISNUMBER(P352),SUMIF(A:A,A352,P:P),"")</f>
        <v/>
      </c>
      <c r="R352" s="3" t="str">
        <f>IFERROR(P352*(1/Q352),"")</f>
        <v/>
      </c>
      <c r="S352" s="8" t="str">
        <f>IFERROR(1/R352,"")</f>
        <v/>
      </c>
    </row>
    <row r="353" spans="1:19" x14ac:dyDescent="0.25">
      <c r="A353" s="1">
        <v>33</v>
      </c>
      <c r="B353" s="5">
        <v>0.80555555555555547</v>
      </c>
      <c r="C353" s="1" t="s">
        <v>185</v>
      </c>
      <c r="D353" s="1">
        <v>9</v>
      </c>
      <c r="E353" s="1">
        <v>9</v>
      </c>
      <c r="F353" s="1" t="s">
        <v>372</v>
      </c>
      <c r="G353" s="2">
        <v>35.010899999999999</v>
      </c>
      <c r="H353" s="6">
        <f>1+COUNTIFS(A:A,A353,O:O,"&lt;"&amp;O353)</f>
        <v>11</v>
      </c>
      <c r="I353" s="2">
        <f>AVERAGEIF(A:A,A353,G:G)</f>
        <v>46.918874358974342</v>
      </c>
      <c r="J353" s="2">
        <f>G353-I353</f>
        <v>-11.907974358974343</v>
      </c>
      <c r="K353" s="2">
        <f>90+J353</f>
        <v>78.092025641025657</v>
      </c>
      <c r="L353" s="2">
        <f>EXP(0.06*K353)</f>
        <v>108.36677501385863</v>
      </c>
      <c r="M353" s="2">
        <f>SUMIF(A:A,A353,L:L)</f>
        <v>3695.4150332215468</v>
      </c>
      <c r="N353" s="3">
        <f>L353/M353</f>
        <v>2.9324656104834826E-2</v>
      </c>
      <c r="O353" s="7">
        <f>1/N353</f>
        <v>34.10099666386634</v>
      </c>
      <c r="P353" s="3" t="str">
        <f>IF(O353&gt;21,"",N353)</f>
        <v/>
      </c>
      <c r="Q353" s="3" t="str">
        <f>IF(ISNUMBER(P353),SUMIF(A:A,A353,P:P),"")</f>
        <v/>
      </c>
      <c r="R353" s="3" t="str">
        <f>IFERROR(P353*(1/Q353),"")</f>
        <v/>
      </c>
      <c r="S353" s="8" t="str">
        <f>IFERROR(1/R353,"")</f>
        <v/>
      </c>
    </row>
    <row r="354" spans="1:19" x14ac:dyDescent="0.25">
      <c r="A354" s="1">
        <v>33</v>
      </c>
      <c r="B354" s="5">
        <v>0.80555555555555547</v>
      </c>
      <c r="C354" s="1" t="s">
        <v>185</v>
      </c>
      <c r="D354" s="1">
        <v>9</v>
      </c>
      <c r="E354" s="1">
        <v>7</v>
      </c>
      <c r="F354" s="1" t="s">
        <v>370</v>
      </c>
      <c r="G354" s="2">
        <v>32.124033333333301</v>
      </c>
      <c r="H354" s="6">
        <f>1+COUNTIFS(A:A,A354,O:O,"&lt;"&amp;O354)</f>
        <v>12</v>
      </c>
      <c r="I354" s="2">
        <f>AVERAGEIF(A:A,A354,G:G)</f>
        <v>46.918874358974342</v>
      </c>
      <c r="J354" s="2">
        <f>G354-I354</f>
        <v>-14.794841025641041</v>
      </c>
      <c r="K354" s="2">
        <f>90+J354</f>
        <v>75.205158974358966</v>
      </c>
      <c r="L354" s="2">
        <f>EXP(0.06*K354)</f>
        <v>91.132048621189028</v>
      </c>
      <c r="M354" s="2">
        <f>SUMIF(A:A,A354,L:L)</f>
        <v>3695.4150332215468</v>
      </c>
      <c r="N354" s="3">
        <f>L354/M354</f>
        <v>2.4660842639302405E-2</v>
      </c>
      <c r="O354" s="7">
        <f>1/N354</f>
        <v>40.550114796413446</v>
      </c>
      <c r="P354" s="3" t="str">
        <f>IF(O354&gt;21,"",N354)</f>
        <v/>
      </c>
      <c r="Q354" s="3" t="str">
        <f>IF(ISNUMBER(P354),SUMIF(A:A,A354,P:P),"")</f>
        <v/>
      </c>
      <c r="R354" s="3" t="str">
        <f>IFERROR(P354*(1/Q354),"")</f>
        <v/>
      </c>
      <c r="S354" s="8" t="str">
        <f>IFERROR(1/R354,"")</f>
        <v/>
      </c>
    </row>
    <row r="355" spans="1:19" x14ac:dyDescent="0.25">
      <c r="A355" s="1">
        <v>33</v>
      </c>
      <c r="B355" s="5">
        <v>0.80555555555555547</v>
      </c>
      <c r="C355" s="1" t="s">
        <v>185</v>
      </c>
      <c r="D355" s="1">
        <v>9</v>
      </c>
      <c r="E355" s="1">
        <v>13</v>
      </c>
      <c r="F355" s="1" t="s">
        <v>376</v>
      </c>
      <c r="G355" s="2">
        <v>30.014999999999997</v>
      </c>
      <c r="H355" s="6">
        <f>1+COUNTIFS(A:A,A355,O:O,"&lt;"&amp;O355)</f>
        <v>13</v>
      </c>
      <c r="I355" s="2">
        <f>AVERAGEIF(A:A,A355,G:G)</f>
        <v>46.918874358974342</v>
      </c>
      <c r="J355" s="2">
        <f>G355-I355</f>
        <v>-16.903874358974345</v>
      </c>
      <c r="K355" s="2">
        <f>90+J355</f>
        <v>73.096125641025651</v>
      </c>
      <c r="L355" s="2">
        <f>EXP(0.06*K355)</f>
        <v>80.299832776132604</v>
      </c>
      <c r="M355" s="2">
        <f>SUMIF(A:A,A355,L:L)</f>
        <v>3695.4150332215468</v>
      </c>
      <c r="N355" s="3">
        <f>L355/M355</f>
        <v>2.1729584378004149E-2</v>
      </c>
      <c r="O355" s="7">
        <f>1/N355</f>
        <v>46.02020832999704</v>
      </c>
      <c r="P355" s="3" t="str">
        <f>IF(O355&gt;21,"",N355)</f>
        <v/>
      </c>
      <c r="Q355" s="3" t="str">
        <f>IF(ISNUMBER(P355),SUMIF(A:A,A355,P:P),"")</f>
        <v/>
      </c>
      <c r="R355" s="3" t="str">
        <f>IFERROR(P355*(1/Q355),"")</f>
        <v/>
      </c>
      <c r="S355" s="8" t="str">
        <f>IFERROR(1/R355,"")</f>
        <v/>
      </c>
    </row>
  </sheetData>
  <autoFilter ref="A1:S71"/>
  <sortState ref="A2:T415">
    <sortCondition ref="B2:B415"/>
    <sortCondition ref="H2:H415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1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0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cp:revision/>
  <cp:lastPrinted>2018-04-17T22:54:18Z</cp:lastPrinted>
  <dcterms:created xsi:type="dcterms:W3CDTF">2016-03-11T05:58:01Z</dcterms:created>
  <dcterms:modified xsi:type="dcterms:W3CDTF">2018-04-17T23:05:20Z</dcterms:modified>
  <cp:category/>
  <cp:contentStatus/>
</cp:coreProperties>
</file>