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April 2018\DBR\"/>
    </mc:Choice>
  </mc:AlternateContent>
  <bookViews>
    <workbookView xWindow="0" yWindow="0" windowWidth="20490" windowHeight="7935"/>
  </bookViews>
  <sheets>
    <sheet name="PRICES" sheetId="1" r:id="rId1"/>
  </sheets>
  <definedNames>
    <definedName name="_xlnm._FilterDatabase" localSheetId="0" hidden="1">PRICES!$A$1:$S$71</definedName>
  </definedNames>
  <calcPr calcId="152511"/>
</workbook>
</file>

<file path=xl/calcChain.xml><?xml version="1.0" encoding="utf-8"?>
<calcChain xmlns="http://schemas.openxmlformats.org/spreadsheetml/2006/main">
  <c r="I125" i="1" l="1"/>
  <c r="J125" i="1" s="1"/>
  <c r="K125" i="1" s="1"/>
  <c r="L125" i="1" s="1"/>
  <c r="I117" i="1"/>
  <c r="J117" i="1" s="1"/>
  <c r="K117" i="1" s="1"/>
  <c r="L117" i="1" s="1"/>
  <c r="I123" i="1"/>
  <c r="J123" i="1" s="1"/>
  <c r="K123" i="1" s="1"/>
  <c r="L123" i="1" s="1"/>
  <c r="I128" i="1"/>
  <c r="J128" i="1" s="1"/>
  <c r="K128" i="1" s="1"/>
  <c r="L128" i="1" s="1"/>
  <c r="I126" i="1"/>
  <c r="J126" i="1" s="1"/>
  <c r="K126" i="1" s="1"/>
  <c r="L126" i="1" s="1"/>
  <c r="I118" i="1"/>
  <c r="J118" i="1" s="1"/>
  <c r="K118" i="1" s="1"/>
  <c r="L118" i="1" s="1"/>
  <c r="I121" i="1"/>
  <c r="J121" i="1" s="1"/>
  <c r="K121" i="1" s="1"/>
  <c r="L121" i="1" s="1"/>
  <c r="I122" i="1"/>
  <c r="J122" i="1" s="1"/>
  <c r="K122" i="1" s="1"/>
  <c r="L122" i="1" s="1"/>
  <c r="I124" i="1"/>
  <c r="J124" i="1" s="1"/>
  <c r="K124" i="1" s="1"/>
  <c r="L124" i="1" s="1"/>
  <c r="I119" i="1"/>
  <c r="J119" i="1" s="1"/>
  <c r="K119" i="1" s="1"/>
  <c r="L119" i="1" s="1"/>
  <c r="I132" i="1"/>
  <c r="J132" i="1" s="1"/>
  <c r="K132" i="1" s="1"/>
  <c r="L132" i="1" s="1"/>
  <c r="I131" i="1"/>
  <c r="J131" i="1" s="1"/>
  <c r="K131" i="1" s="1"/>
  <c r="L131" i="1" s="1"/>
  <c r="I137" i="1"/>
  <c r="J137" i="1" s="1"/>
  <c r="K137" i="1" s="1"/>
  <c r="L137" i="1" s="1"/>
  <c r="I135" i="1"/>
  <c r="J135" i="1" s="1"/>
  <c r="K135" i="1" s="1"/>
  <c r="L135" i="1" s="1"/>
  <c r="I139" i="1"/>
  <c r="J139" i="1" s="1"/>
  <c r="K139" i="1" s="1"/>
  <c r="L139" i="1" s="1"/>
  <c r="I136" i="1"/>
  <c r="J136" i="1" s="1"/>
  <c r="K136" i="1" s="1"/>
  <c r="L136" i="1" s="1"/>
  <c r="I133" i="1"/>
  <c r="J133" i="1" s="1"/>
  <c r="K133" i="1" s="1"/>
  <c r="L133" i="1" s="1"/>
  <c r="I134" i="1"/>
  <c r="J134" i="1" s="1"/>
  <c r="K134" i="1" s="1"/>
  <c r="L134" i="1" s="1"/>
  <c r="I130" i="1"/>
  <c r="J130" i="1" s="1"/>
  <c r="K130" i="1" s="1"/>
  <c r="L130" i="1" s="1"/>
  <c r="I129" i="1"/>
  <c r="J129" i="1" s="1"/>
  <c r="K129" i="1" s="1"/>
  <c r="L129" i="1" s="1"/>
  <c r="I138" i="1"/>
  <c r="J138" i="1" s="1"/>
  <c r="K138" i="1" s="1"/>
  <c r="L138" i="1" s="1"/>
  <c r="I150" i="1"/>
  <c r="J150" i="1" s="1"/>
  <c r="K150" i="1" s="1"/>
  <c r="L150" i="1" s="1"/>
  <c r="I140" i="1"/>
  <c r="J140" i="1" s="1"/>
  <c r="K140" i="1" s="1"/>
  <c r="L140" i="1" s="1"/>
  <c r="I149" i="1"/>
  <c r="J149" i="1" s="1"/>
  <c r="K149" i="1" s="1"/>
  <c r="L149" i="1" s="1"/>
  <c r="I144" i="1"/>
  <c r="J144" i="1" s="1"/>
  <c r="K144" i="1" s="1"/>
  <c r="L144" i="1" s="1"/>
  <c r="I141" i="1"/>
  <c r="J141" i="1" s="1"/>
  <c r="K141" i="1" s="1"/>
  <c r="L141" i="1" s="1"/>
  <c r="I152" i="1"/>
  <c r="J152" i="1" s="1"/>
  <c r="K152" i="1" s="1"/>
  <c r="L152" i="1" s="1"/>
  <c r="I148" i="1"/>
  <c r="J148" i="1" s="1"/>
  <c r="K148" i="1" s="1"/>
  <c r="L148" i="1" s="1"/>
  <c r="I147" i="1"/>
  <c r="J147" i="1" s="1"/>
  <c r="K147" i="1" s="1"/>
  <c r="L147" i="1" s="1"/>
  <c r="I151" i="1"/>
  <c r="J151" i="1" s="1"/>
  <c r="K151" i="1" s="1"/>
  <c r="L151" i="1" s="1"/>
  <c r="I142" i="1"/>
  <c r="J142" i="1" s="1"/>
  <c r="K142" i="1" s="1"/>
  <c r="L142" i="1" s="1"/>
  <c r="I145" i="1"/>
  <c r="J145" i="1" s="1"/>
  <c r="K145" i="1" s="1"/>
  <c r="L145" i="1" s="1"/>
  <c r="I143" i="1"/>
  <c r="J143" i="1" s="1"/>
  <c r="K143" i="1" s="1"/>
  <c r="L143" i="1" s="1"/>
  <c r="I153" i="1"/>
  <c r="J153" i="1" s="1"/>
  <c r="K153" i="1" s="1"/>
  <c r="L153" i="1" s="1"/>
  <c r="I146" i="1"/>
  <c r="J146" i="1" s="1"/>
  <c r="K146" i="1" s="1"/>
  <c r="L146" i="1" s="1"/>
  <c r="M133" i="1" l="1"/>
  <c r="N133" i="1" s="1"/>
  <c r="O133" i="1" s="1"/>
  <c r="M143" i="1"/>
  <c r="N143" i="1" s="1"/>
  <c r="O143" i="1" s="1"/>
  <c r="M150" i="1"/>
  <c r="N150" i="1" s="1"/>
  <c r="O150" i="1" s="1"/>
  <c r="M135" i="1"/>
  <c r="N135" i="1" s="1"/>
  <c r="O135" i="1" s="1"/>
  <c r="M131" i="1"/>
  <c r="N131" i="1" s="1"/>
  <c r="O131" i="1" s="1"/>
  <c r="M137" i="1"/>
  <c r="N137" i="1" s="1"/>
  <c r="O137" i="1" s="1"/>
  <c r="M132" i="1"/>
  <c r="N132" i="1" s="1"/>
  <c r="O132" i="1" s="1"/>
  <c r="M151" i="1"/>
  <c r="N151" i="1" s="1"/>
  <c r="O151" i="1" s="1"/>
  <c r="M142" i="1"/>
  <c r="N142" i="1" s="1"/>
  <c r="O142" i="1" s="1"/>
  <c r="M145" i="1"/>
  <c r="N145" i="1" s="1"/>
  <c r="O145" i="1" s="1"/>
  <c r="M152" i="1"/>
  <c r="N152" i="1" s="1"/>
  <c r="O152" i="1" s="1"/>
  <c r="M148" i="1"/>
  <c r="N148" i="1" s="1"/>
  <c r="O148" i="1" s="1"/>
  <c r="M153" i="1"/>
  <c r="N153" i="1" s="1"/>
  <c r="O153" i="1" s="1"/>
  <c r="M147" i="1"/>
  <c r="N147" i="1" s="1"/>
  <c r="O147" i="1" s="1"/>
  <c r="M146" i="1"/>
  <c r="N146" i="1" s="1"/>
  <c r="O146" i="1" s="1"/>
  <c r="M139" i="1"/>
  <c r="N139" i="1" s="1"/>
  <c r="O139" i="1" s="1"/>
  <c r="M136" i="1"/>
  <c r="N136" i="1" s="1"/>
  <c r="O136" i="1" s="1"/>
  <c r="M134" i="1"/>
  <c r="N134" i="1" s="1"/>
  <c r="O134" i="1" s="1"/>
  <c r="M140" i="1"/>
  <c r="N140" i="1" s="1"/>
  <c r="O140" i="1" s="1"/>
  <c r="M149" i="1"/>
  <c r="N149" i="1" s="1"/>
  <c r="O149" i="1" s="1"/>
  <c r="M144" i="1"/>
  <c r="N144" i="1" s="1"/>
  <c r="O144" i="1" s="1"/>
  <c r="M130" i="1"/>
  <c r="N130" i="1" s="1"/>
  <c r="O130" i="1" s="1"/>
  <c r="M141" i="1"/>
  <c r="N141" i="1" s="1"/>
  <c r="O141" i="1" s="1"/>
  <c r="M129" i="1"/>
  <c r="N129" i="1" s="1"/>
  <c r="O129" i="1" s="1"/>
  <c r="M138" i="1"/>
  <c r="N138" i="1" s="1"/>
  <c r="O138" i="1" s="1"/>
  <c r="I112" i="1"/>
  <c r="J112" i="1" s="1"/>
  <c r="K112" i="1" s="1"/>
  <c r="L112" i="1" s="1"/>
  <c r="I107" i="1"/>
  <c r="J107" i="1" s="1"/>
  <c r="K107" i="1" s="1"/>
  <c r="L107" i="1" s="1"/>
  <c r="I109" i="1"/>
  <c r="J109" i="1" s="1"/>
  <c r="K109" i="1" s="1"/>
  <c r="L109" i="1" s="1"/>
  <c r="I111" i="1"/>
  <c r="J111" i="1" s="1"/>
  <c r="K111" i="1" s="1"/>
  <c r="L111" i="1" s="1"/>
  <c r="I114" i="1"/>
  <c r="J114" i="1" s="1"/>
  <c r="K114" i="1" s="1"/>
  <c r="L114" i="1" s="1"/>
  <c r="I113" i="1"/>
  <c r="J113" i="1" s="1"/>
  <c r="K113" i="1" s="1"/>
  <c r="L113" i="1" s="1"/>
  <c r="I108" i="1"/>
  <c r="J108" i="1" s="1"/>
  <c r="K108" i="1" s="1"/>
  <c r="L108" i="1" s="1"/>
  <c r="I115" i="1"/>
  <c r="J115" i="1" s="1"/>
  <c r="K115" i="1" s="1"/>
  <c r="L115" i="1" s="1"/>
  <c r="I116" i="1"/>
  <c r="J116" i="1" s="1"/>
  <c r="K116" i="1" s="1"/>
  <c r="L116" i="1" s="1"/>
  <c r="I120" i="1"/>
  <c r="J120" i="1" s="1"/>
  <c r="K120" i="1" s="1"/>
  <c r="L120" i="1" s="1"/>
  <c r="I127" i="1"/>
  <c r="J127" i="1" s="1"/>
  <c r="K127" i="1" s="1"/>
  <c r="L127" i="1" s="1"/>
  <c r="I91" i="1"/>
  <c r="J91" i="1" s="1"/>
  <c r="K91" i="1" s="1"/>
  <c r="L91" i="1" s="1"/>
  <c r="I86" i="1"/>
  <c r="J86" i="1" s="1"/>
  <c r="K86" i="1" s="1"/>
  <c r="L86" i="1" s="1"/>
  <c r="I104" i="1"/>
  <c r="J104" i="1" s="1"/>
  <c r="K104" i="1" s="1"/>
  <c r="L104" i="1" s="1"/>
  <c r="I96" i="1"/>
  <c r="J96" i="1" s="1"/>
  <c r="K96" i="1" s="1"/>
  <c r="L96" i="1" s="1"/>
  <c r="I103" i="1"/>
  <c r="J103" i="1" s="1"/>
  <c r="K103" i="1" s="1"/>
  <c r="L103" i="1" s="1"/>
  <c r="I99" i="1"/>
  <c r="J99" i="1" s="1"/>
  <c r="K99" i="1" s="1"/>
  <c r="L99" i="1" s="1"/>
  <c r="I35" i="1"/>
  <c r="J35" i="1" s="1"/>
  <c r="K35" i="1" s="1"/>
  <c r="L35" i="1" s="1"/>
  <c r="I36" i="1"/>
  <c r="J36" i="1" s="1"/>
  <c r="K36" i="1" s="1"/>
  <c r="L36" i="1" s="1"/>
  <c r="I34" i="1"/>
  <c r="J34" i="1" s="1"/>
  <c r="K34" i="1" s="1"/>
  <c r="L34" i="1" s="1"/>
  <c r="I33" i="1"/>
  <c r="J33" i="1" s="1"/>
  <c r="K33" i="1" s="1"/>
  <c r="L33" i="1" s="1"/>
  <c r="I29" i="1"/>
  <c r="J29" i="1" s="1"/>
  <c r="K29" i="1" s="1"/>
  <c r="L29" i="1" s="1"/>
  <c r="I30" i="1"/>
  <c r="J30" i="1" s="1"/>
  <c r="K30" i="1" s="1"/>
  <c r="L30" i="1" s="1"/>
  <c r="I69" i="1"/>
  <c r="J69" i="1" s="1"/>
  <c r="K69" i="1" s="1"/>
  <c r="L69" i="1" s="1"/>
  <c r="I67" i="1"/>
  <c r="J67" i="1" s="1"/>
  <c r="K67" i="1" s="1"/>
  <c r="L67" i="1" s="1"/>
  <c r="I72" i="1"/>
  <c r="J72" i="1" s="1"/>
  <c r="K72" i="1" s="1"/>
  <c r="L72" i="1" s="1"/>
  <c r="I68" i="1"/>
  <c r="J68" i="1" s="1"/>
  <c r="K68" i="1" s="1"/>
  <c r="L68" i="1" s="1"/>
  <c r="I71" i="1"/>
  <c r="J71" i="1" s="1"/>
  <c r="K71" i="1" s="1"/>
  <c r="L71" i="1" s="1"/>
  <c r="I73" i="1"/>
  <c r="J73" i="1" s="1"/>
  <c r="K73" i="1" s="1"/>
  <c r="L73" i="1" s="1"/>
  <c r="I70" i="1"/>
  <c r="J70" i="1" s="1"/>
  <c r="K70" i="1" s="1"/>
  <c r="L70" i="1" s="1"/>
  <c r="I78" i="1"/>
  <c r="J78" i="1" s="1"/>
  <c r="K78" i="1" s="1"/>
  <c r="L78" i="1" s="1"/>
  <c r="I97" i="1"/>
  <c r="J97" i="1" s="1"/>
  <c r="K97" i="1" s="1"/>
  <c r="L97" i="1" s="1"/>
  <c r="I101" i="1"/>
  <c r="J101" i="1" s="1"/>
  <c r="K101" i="1" s="1"/>
  <c r="L101" i="1" s="1"/>
  <c r="I102" i="1"/>
  <c r="J102" i="1" s="1"/>
  <c r="K102" i="1" s="1"/>
  <c r="L102" i="1" s="1"/>
  <c r="I98" i="1"/>
  <c r="J98" i="1" s="1"/>
  <c r="K98" i="1" s="1"/>
  <c r="L98" i="1" s="1"/>
  <c r="I95" i="1"/>
  <c r="J95" i="1" s="1"/>
  <c r="K95" i="1" s="1"/>
  <c r="L95" i="1" s="1"/>
  <c r="I100" i="1"/>
  <c r="J100" i="1" s="1"/>
  <c r="K100" i="1" s="1"/>
  <c r="L100" i="1" s="1"/>
  <c r="I105" i="1"/>
  <c r="J105" i="1" s="1"/>
  <c r="K105" i="1" s="1"/>
  <c r="L105" i="1" s="1"/>
  <c r="I106" i="1"/>
  <c r="J106" i="1" s="1"/>
  <c r="K106" i="1" s="1"/>
  <c r="L106" i="1" s="1"/>
  <c r="I110" i="1"/>
  <c r="J110" i="1" s="1"/>
  <c r="K110" i="1" s="1"/>
  <c r="L110" i="1" s="1"/>
  <c r="I77" i="1"/>
  <c r="J77" i="1" s="1"/>
  <c r="K77" i="1" s="1"/>
  <c r="L77" i="1" s="1"/>
  <c r="I76" i="1"/>
  <c r="J76" i="1" s="1"/>
  <c r="K76" i="1" s="1"/>
  <c r="L76" i="1" s="1"/>
  <c r="I75" i="1"/>
  <c r="J75" i="1" s="1"/>
  <c r="K75" i="1" s="1"/>
  <c r="L75" i="1" s="1"/>
  <c r="I79" i="1"/>
  <c r="J79" i="1" s="1"/>
  <c r="K79" i="1" s="1"/>
  <c r="L79" i="1" s="1"/>
  <c r="I80" i="1"/>
  <c r="J80" i="1" s="1"/>
  <c r="K80" i="1" s="1"/>
  <c r="L80" i="1" s="1"/>
  <c r="I74" i="1"/>
  <c r="J74" i="1" s="1"/>
  <c r="K74" i="1" s="1"/>
  <c r="L74" i="1" s="1"/>
  <c r="I81" i="1"/>
  <c r="J81" i="1" s="1"/>
  <c r="K81" i="1" s="1"/>
  <c r="L81" i="1" s="1"/>
  <c r="I2" i="1"/>
  <c r="J2" i="1" s="1"/>
  <c r="K2" i="1" s="1"/>
  <c r="L2" i="1" s="1"/>
  <c r="I5" i="1"/>
  <c r="J5" i="1" s="1"/>
  <c r="K5" i="1" s="1"/>
  <c r="L5" i="1" s="1"/>
  <c r="I4" i="1"/>
  <c r="J4" i="1" s="1"/>
  <c r="K4" i="1" s="1"/>
  <c r="L4" i="1" s="1"/>
  <c r="I3" i="1"/>
  <c r="J3" i="1" s="1"/>
  <c r="K3" i="1" s="1"/>
  <c r="L3" i="1" s="1"/>
  <c r="I6" i="1"/>
  <c r="J6" i="1" s="1"/>
  <c r="K6" i="1" s="1"/>
  <c r="L6" i="1" s="1"/>
  <c r="I11" i="1"/>
  <c r="J11" i="1" s="1"/>
  <c r="K11" i="1" s="1"/>
  <c r="L11" i="1" s="1"/>
  <c r="I8" i="1"/>
  <c r="J8" i="1" s="1"/>
  <c r="K8" i="1" s="1"/>
  <c r="L8" i="1" s="1"/>
  <c r="I9" i="1"/>
  <c r="J9" i="1" s="1"/>
  <c r="K9" i="1" s="1"/>
  <c r="L9" i="1" s="1"/>
  <c r="I7" i="1"/>
  <c r="J7" i="1" s="1"/>
  <c r="K7" i="1" s="1"/>
  <c r="L7" i="1" s="1"/>
  <c r="I17" i="1"/>
  <c r="J17" i="1" s="1"/>
  <c r="K17" i="1" s="1"/>
  <c r="L17" i="1" s="1"/>
  <c r="I19" i="1"/>
  <c r="J19" i="1" s="1"/>
  <c r="K19" i="1" s="1"/>
  <c r="L19" i="1" s="1"/>
  <c r="I28" i="1"/>
  <c r="J28" i="1" s="1"/>
  <c r="K28" i="1" s="1"/>
  <c r="L28" i="1" s="1"/>
  <c r="I23" i="1"/>
  <c r="J23" i="1" s="1"/>
  <c r="K23" i="1" s="1"/>
  <c r="L23" i="1" s="1"/>
  <c r="I26" i="1"/>
  <c r="J26" i="1" s="1"/>
  <c r="K26" i="1" s="1"/>
  <c r="L26" i="1" s="1"/>
  <c r="I21" i="1"/>
  <c r="J21" i="1" s="1"/>
  <c r="K21" i="1" s="1"/>
  <c r="L21" i="1" s="1"/>
  <c r="I27" i="1"/>
  <c r="J27" i="1" s="1"/>
  <c r="K27" i="1" s="1"/>
  <c r="L27" i="1" s="1"/>
  <c r="I20" i="1"/>
  <c r="J20" i="1" s="1"/>
  <c r="K20" i="1" s="1"/>
  <c r="L20" i="1" s="1"/>
  <c r="I44" i="1"/>
  <c r="J44" i="1" s="1"/>
  <c r="K44" i="1" s="1"/>
  <c r="L44" i="1" s="1"/>
  <c r="I42" i="1"/>
  <c r="J42" i="1" s="1"/>
  <c r="K42" i="1" s="1"/>
  <c r="L42" i="1" s="1"/>
  <c r="I46" i="1"/>
  <c r="J46" i="1" s="1"/>
  <c r="K46" i="1" s="1"/>
  <c r="L46" i="1" s="1"/>
  <c r="I50" i="1"/>
  <c r="J50" i="1" s="1"/>
  <c r="K50" i="1" s="1"/>
  <c r="L50" i="1" s="1"/>
  <c r="I43" i="1"/>
  <c r="J43" i="1" s="1"/>
  <c r="K43" i="1" s="1"/>
  <c r="L43" i="1" s="1"/>
  <c r="I49" i="1"/>
  <c r="J49" i="1" s="1"/>
  <c r="K49" i="1" s="1"/>
  <c r="L49" i="1" s="1"/>
  <c r="I45" i="1"/>
  <c r="J45" i="1" s="1"/>
  <c r="K45" i="1" s="1"/>
  <c r="L45" i="1" s="1"/>
  <c r="I48" i="1"/>
  <c r="J48" i="1" s="1"/>
  <c r="K48" i="1" s="1"/>
  <c r="L48" i="1" s="1"/>
  <c r="I47" i="1"/>
  <c r="J47" i="1" s="1"/>
  <c r="K47" i="1" s="1"/>
  <c r="L47" i="1" s="1"/>
  <c r="I54" i="1"/>
  <c r="J54" i="1" s="1"/>
  <c r="K54" i="1" s="1"/>
  <c r="L54" i="1" s="1"/>
  <c r="I56" i="1"/>
  <c r="J56" i="1" s="1"/>
  <c r="K56" i="1" s="1"/>
  <c r="L56" i="1" s="1"/>
  <c r="I53" i="1"/>
  <c r="J53" i="1" s="1"/>
  <c r="K53" i="1" s="1"/>
  <c r="L53" i="1" s="1"/>
  <c r="I59" i="1"/>
  <c r="J59" i="1" s="1"/>
  <c r="K59" i="1" s="1"/>
  <c r="L59" i="1" s="1"/>
  <c r="I60" i="1"/>
  <c r="J60" i="1" s="1"/>
  <c r="K60" i="1" s="1"/>
  <c r="L60" i="1" s="1"/>
  <c r="I61" i="1"/>
  <c r="J61" i="1" s="1"/>
  <c r="K61" i="1" s="1"/>
  <c r="L61" i="1" s="1"/>
  <c r="I65" i="1"/>
  <c r="J65" i="1" s="1"/>
  <c r="K65" i="1" s="1"/>
  <c r="L65" i="1" s="1"/>
  <c r="I62" i="1"/>
  <c r="J62" i="1" s="1"/>
  <c r="K62" i="1" s="1"/>
  <c r="L62" i="1" s="1"/>
  <c r="I63" i="1"/>
  <c r="J63" i="1" s="1"/>
  <c r="K63" i="1" s="1"/>
  <c r="L63" i="1" s="1"/>
  <c r="I64" i="1"/>
  <c r="J64" i="1" s="1"/>
  <c r="K64" i="1" s="1"/>
  <c r="L64" i="1" s="1"/>
  <c r="I66" i="1"/>
  <c r="J66" i="1" s="1"/>
  <c r="K66" i="1" s="1"/>
  <c r="L66" i="1" s="1"/>
  <c r="I87" i="1"/>
  <c r="J87" i="1" s="1"/>
  <c r="K87" i="1" s="1"/>
  <c r="L87" i="1" s="1"/>
  <c r="I89" i="1"/>
  <c r="J89" i="1" s="1"/>
  <c r="K89" i="1" s="1"/>
  <c r="L89" i="1" s="1"/>
  <c r="I88" i="1"/>
  <c r="J88" i="1" s="1"/>
  <c r="K88" i="1" s="1"/>
  <c r="L88" i="1" s="1"/>
  <c r="I93" i="1"/>
  <c r="J93" i="1" s="1"/>
  <c r="K93" i="1" s="1"/>
  <c r="L93" i="1" s="1"/>
  <c r="I14" i="1"/>
  <c r="J14" i="1" s="1"/>
  <c r="K14" i="1" s="1"/>
  <c r="L14" i="1" s="1"/>
  <c r="I32" i="1"/>
  <c r="J32" i="1" s="1"/>
  <c r="K32" i="1" s="1"/>
  <c r="L32" i="1" s="1"/>
  <c r="I83" i="1"/>
  <c r="J83" i="1" s="1"/>
  <c r="K83" i="1" s="1"/>
  <c r="L83" i="1" s="1"/>
  <c r="I24" i="1"/>
  <c r="J24" i="1" s="1"/>
  <c r="K24" i="1" s="1"/>
  <c r="L24" i="1" s="1"/>
  <c r="I22" i="1"/>
  <c r="J22" i="1" s="1"/>
  <c r="K22" i="1" s="1"/>
  <c r="L22" i="1" s="1"/>
  <c r="I90" i="1"/>
  <c r="J90" i="1" s="1"/>
  <c r="K90" i="1" s="1"/>
  <c r="L90" i="1" s="1"/>
  <c r="I58" i="1"/>
  <c r="J58" i="1" s="1"/>
  <c r="K58" i="1" s="1"/>
  <c r="L58" i="1" s="1"/>
  <c r="I16" i="1"/>
  <c r="J16" i="1" s="1"/>
  <c r="K16" i="1" s="1"/>
  <c r="L16" i="1" s="1"/>
  <c r="I15" i="1"/>
  <c r="J15" i="1" s="1"/>
  <c r="K15" i="1" s="1"/>
  <c r="L15" i="1" s="1"/>
  <c r="I25" i="1"/>
  <c r="J25" i="1" s="1"/>
  <c r="K25" i="1" s="1"/>
  <c r="L25" i="1" s="1"/>
  <c r="I94" i="1"/>
  <c r="J94" i="1" s="1"/>
  <c r="K94" i="1" s="1"/>
  <c r="L94" i="1" s="1"/>
  <c r="I31" i="1"/>
  <c r="J31" i="1" s="1"/>
  <c r="K31" i="1" s="1"/>
  <c r="L31" i="1" s="1"/>
  <c r="I41" i="1"/>
  <c r="J41" i="1" s="1"/>
  <c r="K41" i="1" s="1"/>
  <c r="L41" i="1" s="1"/>
  <c r="I39" i="1"/>
  <c r="J39" i="1" s="1"/>
  <c r="K39" i="1" s="1"/>
  <c r="L39" i="1" s="1"/>
  <c r="I40" i="1"/>
  <c r="J40" i="1" s="1"/>
  <c r="K40" i="1" s="1"/>
  <c r="L40" i="1" s="1"/>
  <c r="I85" i="1"/>
  <c r="J85" i="1" s="1"/>
  <c r="K85" i="1" s="1"/>
  <c r="L85" i="1" s="1"/>
  <c r="I37" i="1"/>
  <c r="J37" i="1" s="1"/>
  <c r="K37" i="1" s="1"/>
  <c r="L37" i="1" s="1"/>
  <c r="I38" i="1"/>
  <c r="J38" i="1" s="1"/>
  <c r="K38" i="1" s="1"/>
  <c r="L38" i="1" s="1"/>
  <c r="I82" i="1"/>
  <c r="J82" i="1" s="1"/>
  <c r="K82" i="1" s="1"/>
  <c r="L82" i="1" s="1"/>
  <c r="I12" i="1"/>
  <c r="J12" i="1" s="1"/>
  <c r="K12" i="1" s="1"/>
  <c r="L12" i="1" s="1"/>
  <c r="I52" i="1"/>
  <c r="J52" i="1" s="1"/>
  <c r="K52" i="1" s="1"/>
  <c r="L52" i="1" s="1"/>
  <c r="I55" i="1"/>
  <c r="J55" i="1" s="1"/>
  <c r="K55" i="1" s="1"/>
  <c r="L55" i="1" s="1"/>
  <c r="I10" i="1"/>
  <c r="J10" i="1" s="1"/>
  <c r="K10" i="1" s="1"/>
  <c r="L10" i="1" s="1"/>
  <c r="I51" i="1"/>
  <c r="J51" i="1" s="1"/>
  <c r="K51" i="1" s="1"/>
  <c r="L51" i="1" s="1"/>
  <c r="I13" i="1"/>
  <c r="J13" i="1" s="1"/>
  <c r="K13" i="1" s="1"/>
  <c r="L13" i="1" s="1"/>
  <c r="I84" i="1"/>
  <c r="J84" i="1" s="1"/>
  <c r="K84" i="1" s="1"/>
  <c r="L84" i="1" s="1"/>
  <c r="I18" i="1"/>
  <c r="J18" i="1" s="1"/>
  <c r="K18" i="1" s="1"/>
  <c r="L18" i="1" s="1"/>
  <c r="I92" i="1"/>
  <c r="J92" i="1" s="1"/>
  <c r="K92" i="1" s="1"/>
  <c r="L92" i="1" s="1"/>
  <c r="I57" i="1"/>
  <c r="J57" i="1" s="1"/>
  <c r="K57" i="1" s="1"/>
  <c r="L57" i="1" s="1"/>
  <c r="M124" i="1" l="1"/>
  <c r="N124" i="1" s="1"/>
  <c r="O124" i="1" s="1"/>
  <c r="M122" i="1"/>
  <c r="N122" i="1" s="1"/>
  <c r="O122" i="1" s="1"/>
  <c r="M119" i="1"/>
  <c r="N119" i="1" s="1"/>
  <c r="O119" i="1" s="1"/>
  <c r="P119" i="1" s="1"/>
  <c r="M118" i="1"/>
  <c r="N118" i="1" s="1"/>
  <c r="O118" i="1" s="1"/>
  <c r="M128" i="1"/>
  <c r="N128" i="1" s="1"/>
  <c r="O128" i="1" s="1"/>
  <c r="M126" i="1"/>
  <c r="N126" i="1" s="1"/>
  <c r="O126" i="1" s="1"/>
  <c r="M117" i="1"/>
  <c r="N117" i="1" s="1"/>
  <c r="O117" i="1" s="1"/>
  <c r="M121" i="1"/>
  <c r="N121" i="1" s="1"/>
  <c r="O121" i="1" s="1"/>
  <c r="M125" i="1"/>
  <c r="N125" i="1" s="1"/>
  <c r="O125" i="1" s="1"/>
  <c r="P125" i="1" s="1"/>
  <c r="M123" i="1"/>
  <c r="N123" i="1" s="1"/>
  <c r="O123" i="1" s="1"/>
  <c r="H148" i="1"/>
  <c r="P148" i="1"/>
  <c r="P131" i="1"/>
  <c r="H131" i="1"/>
  <c r="P134" i="1"/>
  <c r="H134" i="1"/>
  <c r="H152" i="1"/>
  <c r="P152" i="1"/>
  <c r="P124" i="1"/>
  <c r="P136" i="1"/>
  <c r="H136" i="1"/>
  <c r="P135" i="1"/>
  <c r="H135" i="1"/>
  <c r="P145" i="1"/>
  <c r="H145" i="1"/>
  <c r="P144" i="1"/>
  <c r="H144" i="1"/>
  <c r="P149" i="1"/>
  <c r="H149" i="1"/>
  <c r="P123" i="1"/>
  <c r="P141" i="1"/>
  <c r="H141" i="1"/>
  <c r="P128" i="1"/>
  <c r="P139" i="1"/>
  <c r="H139" i="1"/>
  <c r="H146" i="1"/>
  <c r="P146" i="1"/>
  <c r="P151" i="1"/>
  <c r="H151" i="1"/>
  <c r="P126" i="1"/>
  <c r="P130" i="1"/>
  <c r="H130" i="1"/>
  <c r="P153" i="1"/>
  <c r="H153" i="1"/>
  <c r="P138" i="1"/>
  <c r="H138" i="1"/>
  <c r="H142" i="1"/>
  <c r="P142" i="1"/>
  <c r="P122" i="1"/>
  <c r="P117" i="1"/>
  <c r="H132" i="1"/>
  <c r="P132" i="1"/>
  <c r="P121" i="1"/>
  <c r="P140" i="1"/>
  <c r="H140" i="1"/>
  <c r="P133" i="1"/>
  <c r="H133" i="1"/>
  <c r="P150" i="1"/>
  <c r="H150" i="1"/>
  <c r="H129" i="1"/>
  <c r="P129" i="1"/>
  <c r="P137" i="1"/>
  <c r="H137" i="1"/>
  <c r="P147" i="1"/>
  <c r="H147" i="1"/>
  <c r="P143" i="1"/>
  <c r="H143" i="1"/>
  <c r="P118" i="1"/>
  <c r="M108" i="1"/>
  <c r="N108" i="1" s="1"/>
  <c r="O108" i="1" s="1"/>
  <c r="P108" i="1" s="1"/>
  <c r="M127" i="1"/>
  <c r="N127" i="1" s="1"/>
  <c r="O127" i="1" s="1"/>
  <c r="P127" i="1" s="1"/>
  <c r="M97" i="1"/>
  <c r="N97" i="1" s="1"/>
  <c r="O97" i="1" s="1"/>
  <c r="P97" i="1" s="1"/>
  <c r="M114" i="1"/>
  <c r="N114" i="1" s="1"/>
  <c r="O114" i="1" s="1"/>
  <c r="P114" i="1" s="1"/>
  <c r="M109" i="1"/>
  <c r="N109" i="1" s="1"/>
  <c r="O109" i="1" s="1"/>
  <c r="M98" i="1"/>
  <c r="N98" i="1" s="1"/>
  <c r="O98" i="1" s="1"/>
  <c r="M102" i="1"/>
  <c r="N102" i="1" s="1"/>
  <c r="O102" i="1" s="1"/>
  <c r="M95" i="1"/>
  <c r="N95" i="1" s="1"/>
  <c r="O95" i="1" s="1"/>
  <c r="P95" i="1" s="1"/>
  <c r="M110" i="1"/>
  <c r="N110" i="1" s="1"/>
  <c r="O110" i="1" s="1"/>
  <c r="M120" i="1"/>
  <c r="N120" i="1" s="1"/>
  <c r="O120" i="1" s="1"/>
  <c r="P120" i="1" s="1"/>
  <c r="M116" i="1"/>
  <c r="N116" i="1" s="1"/>
  <c r="O116" i="1" s="1"/>
  <c r="P116" i="1" s="1"/>
  <c r="M73" i="1"/>
  <c r="N73" i="1" s="1"/>
  <c r="O73" i="1" s="1"/>
  <c r="P73" i="1" s="1"/>
  <c r="M31" i="1"/>
  <c r="N31" i="1" s="1"/>
  <c r="O31" i="1" s="1"/>
  <c r="M8" i="1"/>
  <c r="N8" i="1" s="1"/>
  <c r="O8" i="1" s="1"/>
  <c r="M14" i="1"/>
  <c r="N14" i="1" s="1"/>
  <c r="O14" i="1" s="1"/>
  <c r="M11" i="1"/>
  <c r="N11" i="1" s="1"/>
  <c r="O11" i="1" s="1"/>
  <c r="M5" i="1"/>
  <c r="N5" i="1" s="1"/>
  <c r="O5" i="1" s="1"/>
  <c r="M103" i="1"/>
  <c r="N103" i="1" s="1"/>
  <c r="O103" i="1" s="1"/>
  <c r="M85" i="1"/>
  <c r="N85" i="1" s="1"/>
  <c r="O85" i="1" s="1"/>
  <c r="M89" i="1"/>
  <c r="N89" i="1" s="1"/>
  <c r="O89" i="1" s="1"/>
  <c r="M87" i="1"/>
  <c r="N87" i="1" s="1"/>
  <c r="O87" i="1" s="1"/>
  <c r="M104" i="1"/>
  <c r="N104" i="1" s="1"/>
  <c r="O104" i="1" s="1"/>
  <c r="M93" i="1"/>
  <c r="N93" i="1" s="1"/>
  <c r="O93" i="1" s="1"/>
  <c r="M86" i="1"/>
  <c r="N86" i="1" s="1"/>
  <c r="O86" i="1" s="1"/>
  <c r="M91" i="1"/>
  <c r="N91" i="1" s="1"/>
  <c r="O91" i="1" s="1"/>
  <c r="M94" i="1"/>
  <c r="N94" i="1" s="1"/>
  <c r="O94" i="1" s="1"/>
  <c r="M84" i="1"/>
  <c r="N84" i="1" s="1"/>
  <c r="O84" i="1" s="1"/>
  <c r="M92" i="1"/>
  <c r="N92" i="1" s="1"/>
  <c r="O92" i="1" s="1"/>
  <c r="M82" i="1"/>
  <c r="N82" i="1" s="1"/>
  <c r="O82" i="1" s="1"/>
  <c r="M83" i="1"/>
  <c r="N83" i="1" s="1"/>
  <c r="O83" i="1" s="1"/>
  <c r="M96" i="1"/>
  <c r="N96" i="1" s="1"/>
  <c r="O96" i="1" s="1"/>
  <c r="M88" i="1"/>
  <c r="N88" i="1" s="1"/>
  <c r="O88" i="1" s="1"/>
  <c r="M90" i="1"/>
  <c r="N90" i="1" s="1"/>
  <c r="O90" i="1" s="1"/>
  <c r="M20" i="1"/>
  <c r="N20" i="1" s="1"/>
  <c r="O20" i="1" s="1"/>
  <c r="M35" i="1"/>
  <c r="N35" i="1" s="1"/>
  <c r="O35" i="1" s="1"/>
  <c r="M23" i="1"/>
  <c r="N23" i="1" s="1"/>
  <c r="O23" i="1" s="1"/>
  <c r="M40" i="1"/>
  <c r="N40" i="1" s="1"/>
  <c r="O40" i="1" s="1"/>
  <c r="M13" i="1"/>
  <c r="N13" i="1" s="1"/>
  <c r="O13" i="1" s="1"/>
  <c r="M10" i="1"/>
  <c r="N10" i="1" s="1"/>
  <c r="O10" i="1" s="1"/>
  <c r="M16" i="1"/>
  <c r="N16" i="1" s="1"/>
  <c r="O16" i="1" s="1"/>
  <c r="M25" i="1"/>
  <c r="N25" i="1" s="1"/>
  <c r="O25" i="1" s="1"/>
  <c r="M15" i="1"/>
  <c r="N15" i="1" s="1"/>
  <c r="O15" i="1" s="1"/>
  <c r="M12" i="1"/>
  <c r="N12" i="1" s="1"/>
  <c r="O12" i="1" s="1"/>
  <c r="M24" i="1"/>
  <c r="N24" i="1" s="1"/>
  <c r="O24" i="1" s="1"/>
  <c r="M22" i="1"/>
  <c r="N22" i="1" s="1"/>
  <c r="O22" i="1" s="1"/>
  <c r="M18" i="1"/>
  <c r="N18" i="1" s="1"/>
  <c r="O18" i="1" s="1"/>
  <c r="M67" i="1"/>
  <c r="N67" i="1" s="1"/>
  <c r="O67" i="1" s="1"/>
  <c r="M54" i="1"/>
  <c r="N54" i="1" s="1"/>
  <c r="O54" i="1" s="1"/>
  <c r="M55" i="1"/>
  <c r="N55" i="1" s="1"/>
  <c r="O55" i="1" s="1"/>
  <c r="M41" i="1"/>
  <c r="N41" i="1" s="1"/>
  <c r="O41" i="1" s="1"/>
  <c r="M32" i="1"/>
  <c r="N32" i="1" s="1"/>
  <c r="O32" i="1" s="1"/>
  <c r="M48" i="1"/>
  <c r="N48" i="1" s="1"/>
  <c r="O48" i="1" s="1"/>
  <c r="M81" i="1"/>
  <c r="N81" i="1" s="1"/>
  <c r="O81" i="1" s="1"/>
  <c r="M66" i="1"/>
  <c r="N66" i="1" s="1"/>
  <c r="O66" i="1" s="1"/>
  <c r="M28" i="1"/>
  <c r="N28" i="1" s="1"/>
  <c r="O28" i="1" s="1"/>
  <c r="M19" i="1"/>
  <c r="N19" i="1" s="1"/>
  <c r="O19" i="1" s="1"/>
  <c r="M27" i="1"/>
  <c r="N27" i="1" s="1"/>
  <c r="O27" i="1" s="1"/>
  <c r="M21" i="1"/>
  <c r="N21" i="1" s="1"/>
  <c r="O21" i="1" s="1"/>
  <c r="M26" i="1"/>
  <c r="N26" i="1" s="1"/>
  <c r="O26" i="1" s="1"/>
  <c r="M17" i="1"/>
  <c r="N17" i="1" s="1"/>
  <c r="O17" i="1" s="1"/>
  <c r="M9" i="1"/>
  <c r="N9" i="1" s="1"/>
  <c r="O9" i="1" s="1"/>
  <c r="M4" i="1"/>
  <c r="N4" i="1" s="1"/>
  <c r="O4" i="1" s="1"/>
  <c r="M6" i="1"/>
  <c r="N6" i="1" s="1"/>
  <c r="O6" i="1" s="1"/>
  <c r="M7" i="1"/>
  <c r="N7" i="1" s="1"/>
  <c r="O7" i="1" s="1"/>
  <c r="M3" i="1"/>
  <c r="N3" i="1" s="1"/>
  <c r="O3" i="1" s="1"/>
  <c r="M2" i="1"/>
  <c r="N2" i="1" s="1"/>
  <c r="O2" i="1" s="1"/>
  <c r="M37" i="1"/>
  <c r="N37" i="1" s="1"/>
  <c r="O37" i="1" s="1"/>
  <c r="M42" i="1"/>
  <c r="N42" i="1" s="1"/>
  <c r="O42" i="1" s="1"/>
  <c r="M80" i="1"/>
  <c r="N80" i="1" s="1"/>
  <c r="O80" i="1" s="1"/>
  <c r="M71" i="1"/>
  <c r="N71" i="1" s="1"/>
  <c r="O71" i="1" s="1"/>
  <c r="M63" i="1"/>
  <c r="N63" i="1" s="1"/>
  <c r="O63" i="1" s="1"/>
  <c r="M72" i="1"/>
  <c r="N72" i="1" s="1"/>
  <c r="O72" i="1" s="1"/>
  <c r="M62" i="1"/>
  <c r="N62" i="1" s="1"/>
  <c r="O62" i="1" s="1"/>
  <c r="M44" i="1"/>
  <c r="N44" i="1" s="1"/>
  <c r="O44" i="1" s="1"/>
  <c r="M58" i="1"/>
  <c r="N58" i="1" s="1"/>
  <c r="O58" i="1" s="1"/>
  <c r="M69" i="1"/>
  <c r="N69" i="1" s="1"/>
  <c r="O69" i="1" s="1"/>
  <c r="M99" i="1"/>
  <c r="N99" i="1" s="1"/>
  <c r="O99" i="1" s="1"/>
  <c r="M101" i="1"/>
  <c r="N101" i="1" s="1"/>
  <c r="O101" i="1" s="1"/>
  <c r="M43" i="1"/>
  <c r="N43" i="1" s="1"/>
  <c r="O43" i="1" s="1"/>
  <c r="M50" i="1"/>
  <c r="N50" i="1" s="1"/>
  <c r="O50" i="1" s="1"/>
  <c r="M49" i="1"/>
  <c r="N49" i="1" s="1"/>
  <c r="O49" i="1" s="1"/>
  <c r="M45" i="1"/>
  <c r="N45" i="1" s="1"/>
  <c r="O45" i="1" s="1"/>
  <c r="M47" i="1"/>
  <c r="N47" i="1" s="1"/>
  <c r="O47" i="1" s="1"/>
  <c r="M61" i="1"/>
  <c r="N61" i="1" s="1"/>
  <c r="O61" i="1" s="1"/>
  <c r="M60" i="1"/>
  <c r="N60" i="1" s="1"/>
  <c r="O60" i="1" s="1"/>
  <c r="M56" i="1"/>
  <c r="N56" i="1" s="1"/>
  <c r="O56" i="1" s="1"/>
  <c r="M57" i="1"/>
  <c r="N57" i="1" s="1"/>
  <c r="O57" i="1" s="1"/>
  <c r="M53" i="1"/>
  <c r="N53" i="1" s="1"/>
  <c r="O53" i="1" s="1"/>
  <c r="M65" i="1"/>
  <c r="N65" i="1" s="1"/>
  <c r="O65" i="1" s="1"/>
  <c r="M107" i="1"/>
  <c r="N107" i="1" s="1"/>
  <c r="O107" i="1" s="1"/>
  <c r="M112" i="1"/>
  <c r="N112" i="1" s="1"/>
  <c r="O112" i="1" s="1"/>
  <c r="M100" i="1"/>
  <c r="N100" i="1" s="1"/>
  <c r="O100" i="1" s="1"/>
  <c r="M105" i="1"/>
  <c r="N105" i="1" s="1"/>
  <c r="O105" i="1" s="1"/>
  <c r="M106" i="1"/>
  <c r="N106" i="1" s="1"/>
  <c r="O106" i="1" s="1"/>
  <c r="M52" i="1"/>
  <c r="N52" i="1" s="1"/>
  <c r="O52" i="1" s="1"/>
  <c r="M51" i="1"/>
  <c r="N51" i="1" s="1"/>
  <c r="O51" i="1" s="1"/>
  <c r="M46" i="1"/>
  <c r="N46" i="1" s="1"/>
  <c r="O46" i="1" s="1"/>
  <c r="M68" i="1"/>
  <c r="N68" i="1" s="1"/>
  <c r="O68" i="1" s="1"/>
  <c r="M29" i="1"/>
  <c r="N29" i="1" s="1"/>
  <c r="O29" i="1" s="1"/>
  <c r="M36" i="1"/>
  <c r="N36" i="1" s="1"/>
  <c r="O36" i="1" s="1"/>
  <c r="M38" i="1"/>
  <c r="N38" i="1" s="1"/>
  <c r="O38" i="1" s="1"/>
  <c r="M39" i="1"/>
  <c r="N39" i="1" s="1"/>
  <c r="O39" i="1" s="1"/>
  <c r="M34" i="1"/>
  <c r="N34" i="1" s="1"/>
  <c r="O34" i="1" s="1"/>
  <c r="M64" i="1"/>
  <c r="N64" i="1" s="1"/>
  <c r="O64" i="1" s="1"/>
  <c r="M59" i="1"/>
  <c r="N59" i="1" s="1"/>
  <c r="O59" i="1" s="1"/>
  <c r="M70" i="1"/>
  <c r="N70" i="1" s="1"/>
  <c r="O70" i="1" s="1"/>
  <c r="M78" i="1"/>
  <c r="N78" i="1" s="1"/>
  <c r="O78" i="1" s="1"/>
  <c r="M76" i="1"/>
  <c r="N76" i="1" s="1"/>
  <c r="O76" i="1" s="1"/>
  <c r="M74" i="1"/>
  <c r="N74" i="1" s="1"/>
  <c r="O74" i="1" s="1"/>
  <c r="M75" i="1"/>
  <c r="N75" i="1" s="1"/>
  <c r="O75" i="1" s="1"/>
  <c r="M77" i="1"/>
  <c r="N77" i="1" s="1"/>
  <c r="O77" i="1" s="1"/>
  <c r="M79" i="1"/>
  <c r="N79" i="1" s="1"/>
  <c r="O79" i="1" s="1"/>
  <c r="M33" i="1"/>
  <c r="N33" i="1" s="1"/>
  <c r="O33" i="1" s="1"/>
  <c r="M30" i="1"/>
  <c r="N30" i="1" s="1"/>
  <c r="O30" i="1" s="1"/>
  <c r="M115" i="1"/>
  <c r="N115" i="1" s="1"/>
  <c r="O115" i="1" s="1"/>
  <c r="M111" i="1"/>
  <c r="N111" i="1" s="1"/>
  <c r="O111" i="1" s="1"/>
  <c r="M113" i="1"/>
  <c r="N113" i="1" s="1"/>
  <c r="O113" i="1" s="1"/>
  <c r="H117" i="1" l="1"/>
  <c r="H124" i="1"/>
  <c r="H122" i="1"/>
  <c r="H119" i="1"/>
  <c r="H118" i="1"/>
  <c r="H126" i="1"/>
  <c r="H128" i="1"/>
  <c r="H121" i="1"/>
  <c r="Q146" i="1"/>
  <c r="R146" i="1" s="1"/>
  <c r="S146" i="1" s="1"/>
  <c r="Q152" i="1"/>
  <c r="R152" i="1" s="1"/>
  <c r="S152" i="1" s="1"/>
  <c r="Q147" i="1"/>
  <c r="R147" i="1" s="1"/>
  <c r="S147" i="1" s="1"/>
  <c r="Q137" i="1"/>
  <c r="R137" i="1" s="1"/>
  <c r="S137" i="1" s="1"/>
  <c r="Q150" i="1"/>
  <c r="R150" i="1" s="1"/>
  <c r="S150" i="1" s="1"/>
  <c r="Q138" i="1"/>
  <c r="R138" i="1" s="1"/>
  <c r="S138" i="1" s="1"/>
  <c r="Q141" i="1"/>
  <c r="R141" i="1" s="1"/>
  <c r="S141" i="1" s="1"/>
  <c r="Q135" i="1"/>
  <c r="R135" i="1" s="1"/>
  <c r="S135" i="1" s="1"/>
  <c r="Q131" i="1"/>
  <c r="R131" i="1" s="1"/>
  <c r="S131" i="1" s="1"/>
  <c r="Q123" i="1"/>
  <c r="R123" i="1" s="1"/>
  <c r="S123" i="1" s="1"/>
  <c r="Q148" i="1"/>
  <c r="R148" i="1" s="1"/>
  <c r="S148" i="1" s="1"/>
  <c r="Q129" i="1"/>
  <c r="R129" i="1" s="1"/>
  <c r="S129" i="1" s="1"/>
  <c r="Q132" i="1"/>
  <c r="R132" i="1" s="1"/>
  <c r="S132" i="1" s="1"/>
  <c r="Q153" i="1"/>
  <c r="R153" i="1" s="1"/>
  <c r="S153" i="1" s="1"/>
  <c r="H123" i="1"/>
  <c r="Q144" i="1"/>
  <c r="R144" i="1" s="1"/>
  <c r="S144" i="1" s="1"/>
  <c r="Q136" i="1"/>
  <c r="R136" i="1" s="1"/>
  <c r="S136" i="1" s="1"/>
  <c r="Q134" i="1"/>
  <c r="R134" i="1" s="1"/>
  <c r="S134" i="1" s="1"/>
  <c r="Q142" i="1"/>
  <c r="R142" i="1" s="1"/>
  <c r="S142" i="1" s="1"/>
  <c r="Q124" i="1"/>
  <c r="R124" i="1" s="1"/>
  <c r="S124" i="1" s="1"/>
  <c r="Q125" i="1"/>
  <c r="R125" i="1" s="1"/>
  <c r="S125" i="1" s="1"/>
  <c r="Q133" i="1"/>
  <c r="R133" i="1" s="1"/>
  <c r="S133" i="1" s="1"/>
  <c r="Q130" i="1"/>
  <c r="R130" i="1" s="1"/>
  <c r="S130" i="1" s="1"/>
  <c r="Q139" i="1"/>
  <c r="R139" i="1" s="1"/>
  <c r="S139" i="1" s="1"/>
  <c r="H125" i="1"/>
  <c r="Q126" i="1"/>
  <c r="R126" i="1" s="1"/>
  <c r="S126" i="1" s="1"/>
  <c r="Q143" i="1"/>
  <c r="R143" i="1" s="1"/>
  <c r="S143" i="1" s="1"/>
  <c r="Q140" i="1"/>
  <c r="R140" i="1" s="1"/>
  <c r="S140" i="1" s="1"/>
  <c r="Q151" i="1"/>
  <c r="R151" i="1" s="1"/>
  <c r="S151" i="1" s="1"/>
  <c r="Q149" i="1"/>
  <c r="R149" i="1" s="1"/>
  <c r="S149" i="1" s="1"/>
  <c r="Q145" i="1"/>
  <c r="R145" i="1" s="1"/>
  <c r="S145" i="1" s="1"/>
  <c r="H95" i="1"/>
  <c r="H29" i="1"/>
  <c r="P29" i="1"/>
  <c r="H75" i="1"/>
  <c r="P75" i="1"/>
  <c r="H65" i="1"/>
  <c r="P65" i="1"/>
  <c r="P45" i="1"/>
  <c r="H45" i="1"/>
  <c r="H37" i="1"/>
  <c r="P37" i="1"/>
  <c r="P10" i="1"/>
  <c r="H10" i="1"/>
  <c r="P20" i="1"/>
  <c r="H20" i="1"/>
  <c r="H53" i="1"/>
  <c r="P53" i="1"/>
  <c r="P49" i="1"/>
  <c r="H49" i="1"/>
  <c r="P18" i="1"/>
  <c r="H18" i="1"/>
  <c r="H13" i="1"/>
  <c r="P13" i="1"/>
  <c r="P2" i="1"/>
  <c r="H2" i="1"/>
  <c r="P26" i="1"/>
  <c r="H26" i="1"/>
  <c r="H127" i="1"/>
  <c r="P76" i="1"/>
  <c r="H76" i="1"/>
  <c r="H38" i="1"/>
  <c r="P38" i="1"/>
  <c r="H50" i="1"/>
  <c r="P50" i="1"/>
  <c r="H52" i="1"/>
  <c r="P52" i="1"/>
  <c r="P57" i="1"/>
  <c r="H57" i="1"/>
  <c r="H43" i="1"/>
  <c r="P43" i="1"/>
  <c r="H24" i="1"/>
  <c r="P24" i="1"/>
  <c r="P82" i="1"/>
  <c r="H82" i="1"/>
  <c r="P56" i="1"/>
  <c r="H56" i="1"/>
  <c r="P62" i="1"/>
  <c r="H62" i="1"/>
  <c r="H73" i="1"/>
  <c r="H40" i="1"/>
  <c r="P40" i="1"/>
  <c r="H60" i="1"/>
  <c r="P60" i="1"/>
  <c r="P19" i="1"/>
  <c r="H19" i="1"/>
  <c r="P15" i="1"/>
  <c r="H15" i="1"/>
  <c r="P77" i="1"/>
  <c r="H77" i="1"/>
  <c r="H99" i="1"/>
  <c r="P99" i="1"/>
  <c r="H97" i="1"/>
  <c r="P42" i="1"/>
  <c r="H42" i="1"/>
  <c r="H4" i="1"/>
  <c r="P4" i="1"/>
  <c r="P41" i="1"/>
  <c r="H41" i="1"/>
  <c r="H94" i="1"/>
  <c r="P94" i="1"/>
  <c r="P111" i="1"/>
  <c r="H111" i="1"/>
  <c r="P64" i="1"/>
  <c r="H64" i="1"/>
  <c r="H47" i="1"/>
  <c r="P47" i="1"/>
  <c r="P28" i="1"/>
  <c r="H28" i="1"/>
  <c r="P33" i="1"/>
  <c r="H33" i="1"/>
  <c r="H110" i="1"/>
  <c r="P110" i="1"/>
  <c r="H27" i="1"/>
  <c r="P27" i="1"/>
  <c r="H106" i="1"/>
  <c r="P106" i="1"/>
  <c r="P6" i="1"/>
  <c r="H6" i="1"/>
  <c r="P44" i="1"/>
  <c r="H44" i="1"/>
  <c r="P89" i="1"/>
  <c r="H89" i="1"/>
  <c r="H7" i="1"/>
  <c r="P7" i="1"/>
  <c r="H81" i="1"/>
  <c r="P81" i="1"/>
  <c r="P92" i="1"/>
  <c r="H92" i="1"/>
  <c r="P8" i="1"/>
  <c r="H8" i="1"/>
  <c r="H108" i="1"/>
  <c r="P90" i="1"/>
  <c r="H90" i="1"/>
  <c r="H91" i="1"/>
  <c r="P91" i="1"/>
  <c r="P113" i="1"/>
  <c r="H113" i="1"/>
  <c r="P79" i="1"/>
  <c r="H79" i="1"/>
  <c r="H70" i="1"/>
  <c r="P70" i="1"/>
  <c r="H120" i="1"/>
  <c r="P34" i="1"/>
  <c r="H34" i="1"/>
  <c r="H16" i="1"/>
  <c r="P16" i="1"/>
  <c r="P48" i="1"/>
  <c r="H48" i="1"/>
  <c r="H61" i="1"/>
  <c r="P61" i="1"/>
  <c r="H31" i="1"/>
  <c r="P31" i="1"/>
  <c r="P58" i="1"/>
  <c r="H58" i="1"/>
  <c r="P12" i="1"/>
  <c r="H12" i="1"/>
  <c r="P86" i="1"/>
  <c r="H86" i="1"/>
  <c r="H103" i="1"/>
  <c r="P103" i="1"/>
  <c r="P63" i="1"/>
  <c r="H63" i="1"/>
  <c r="H98" i="1"/>
  <c r="P98" i="1"/>
  <c r="P46" i="1"/>
  <c r="H46" i="1"/>
  <c r="P68" i="1"/>
  <c r="H68" i="1"/>
  <c r="P100" i="1"/>
  <c r="H100" i="1"/>
  <c r="H101" i="1"/>
  <c r="P101" i="1"/>
  <c r="P32" i="1"/>
  <c r="H32" i="1"/>
  <c r="H83" i="1"/>
  <c r="P83" i="1"/>
  <c r="P23" i="1"/>
  <c r="H23" i="1"/>
  <c r="P96" i="1"/>
  <c r="H96" i="1"/>
  <c r="P115" i="1"/>
  <c r="Q122" i="1" s="1"/>
  <c r="R122" i="1" s="1"/>
  <c r="S122" i="1" s="1"/>
  <c r="H115" i="1"/>
  <c r="P66" i="1"/>
  <c r="H66" i="1"/>
  <c r="P21" i="1"/>
  <c r="H21" i="1"/>
  <c r="H35" i="1"/>
  <c r="P35" i="1"/>
  <c r="P104" i="1"/>
  <c r="H104" i="1"/>
  <c r="P109" i="1"/>
  <c r="H109" i="1"/>
  <c r="H116" i="1"/>
  <c r="H114" i="1"/>
  <c r="H39" i="1"/>
  <c r="P39" i="1"/>
  <c r="H25" i="1"/>
  <c r="P25" i="1"/>
  <c r="H36" i="1"/>
  <c r="P36" i="1"/>
  <c r="H51" i="1"/>
  <c r="P51" i="1"/>
  <c r="H105" i="1"/>
  <c r="P105" i="1"/>
  <c r="P88" i="1"/>
  <c r="H88" i="1"/>
  <c r="H55" i="1"/>
  <c r="P55" i="1"/>
  <c r="H67" i="1"/>
  <c r="P67" i="1"/>
  <c r="P14" i="1"/>
  <c r="H14" i="1"/>
  <c r="H5" i="1"/>
  <c r="P5" i="1"/>
  <c r="H59" i="1"/>
  <c r="P59" i="1"/>
  <c r="P112" i="1"/>
  <c r="H112" i="1"/>
  <c r="H72" i="1"/>
  <c r="P72" i="1"/>
  <c r="H80" i="1"/>
  <c r="P80" i="1"/>
  <c r="P17" i="1"/>
  <c r="H17" i="1"/>
  <c r="H85" i="1"/>
  <c r="P85" i="1"/>
  <c r="P87" i="1"/>
  <c r="H87" i="1"/>
  <c r="P11" i="1"/>
  <c r="H11" i="1"/>
  <c r="H74" i="1"/>
  <c r="P74" i="1"/>
  <c r="P84" i="1"/>
  <c r="H84" i="1"/>
  <c r="P102" i="1"/>
  <c r="H102" i="1"/>
  <c r="P54" i="1"/>
  <c r="H54" i="1"/>
  <c r="P30" i="1"/>
  <c r="H30" i="1"/>
  <c r="P9" i="1"/>
  <c r="H9" i="1"/>
  <c r="H78" i="1"/>
  <c r="P78" i="1"/>
  <c r="P107" i="1"/>
  <c r="H107" i="1"/>
  <c r="H69" i="1"/>
  <c r="P69" i="1"/>
  <c r="H71" i="1"/>
  <c r="P71" i="1"/>
  <c r="H3" i="1"/>
  <c r="P3" i="1"/>
  <c r="H22" i="1"/>
  <c r="P22" i="1"/>
  <c r="P93" i="1"/>
  <c r="H93" i="1"/>
  <c r="Q118" i="1" l="1"/>
  <c r="R118" i="1" s="1"/>
  <c r="S118" i="1" s="1"/>
  <c r="Q121" i="1"/>
  <c r="R121" i="1" s="1"/>
  <c r="S121" i="1" s="1"/>
  <c r="Q117" i="1"/>
  <c r="R117" i="1" s="1"/>
  <c r="S117" i="1" s="1"/>
  <c r="Q119" i="1"/>
  <c r="R119" i="1" s="1"/>
  <c r="S119" i="1" s="1"/>
  <c r="Q128" i="1"/>
  <c r="R128" i="1" s="1"/>
  <c r="S128" i="1" s="1"/>
  <c r="Q120" i="1"/>
  <c r="R120" i="1" s="1"/>
  <c r="S120" i="1" s="1"/>
  <c r="Q97" i="1"/>
  <c r="R97" i="1" s="1"/>
  <c r="S97" i="1" s="1"/>
  <c r="Q73" i="1"/>
  <c r="R73" i="1" s="1"/>
  <c r="S73" i="1" s="1"/>
  <c r="Q108" i="1"/>
  <c r="R108" i="1" s="1"/>
  <c r="S108" i="1" s="1"/>
  <c r="Q95" i="1"/>
  <c r="R95" i="1" s="1"/>
  <c r="S95" i="1" s="1"/>
  <c r="Q85" i="1"/>
  <c r="R85" i="1" s="1"/>
  <c r="S85" i="1" s="1"/>
  <c r="Q55" i="1"/>
  <c r="R55" i="1" s="1"/>
  <c r="S55" i="1" s="1"/>
  <c r="Q35" i="1"/>
  <c r="R35" i="1" s="1"/>
  <c r="S35" i="1" s="1"/>
  <c r="Q31" i="1"/>
  <c r="R31" i="1" s="1"/>
  <c r="S31" i="1" s="1"/>
  <c r="Q44" i="1"/>
  <c r="R44" i="1" s="1"/>
  <c r="S44" i="1" s="1"/>
  <c r="Q47" i="1"/>
  <c r="R47" i="1" s="1"/>
  <c r="S47" i="1" s="1"/>
  <c r="Q111" i="1"/>
  <c r="R111" i="1" s="1"/>
  <c r="S111" i="1" s="1"/>
  <c r="Q41" i="1"/>
  <c r="R41" i="1" s="1"/>
  <c r="S41" i="1" s="1"/>
  <c r="Q19" i="1"/>
  <c r="R19" i="1" s="1"/>
  <c r="S19" i="1" s="1"/>
  <c r="Q71" i="1"/>
  <c r="R71" i="1" s="1"/>
  <c r="S71" i="1" s="1"/>
  <c r="Q93" i="1"/>
  <c r="R93" i="1" s="1"/>
  <c r="S93" i="1" s="1"/>
  <c r="Q105" i="1"/>
  <c r="R105" i="1" s="1"/>
  <c r="S105" i="1" s="1"/>
  <c r="Q25" i="1"/>
  <c r="R25" i="1" s="1"/>
  <c r="S25" i="1" s="1"/>
  <c r="Q66" i="1"/>
  <c r="R66" i="1" s="1"/>
  <c r="S66" i="1" s="1"/>
  <c r="Q46" i="1"/>
  <c r="R46" i="1" s="1"/>
  <c r="S46" i="1" s="1"/>
  <c r="Q34" i="1"/>
  <c r="R34" i="1" s="1"/>
  <c r="S34" i="1" s="1"/>
  <c r="Q90" i="1"/>
  <c r="R90" i="1" s="1"/>
  <c r="S90" i="1" s="1"/>
  <c r="Q7" i="1"/>
  <c r="R7" i="1" s="1"/>
  <c r="S7" i="1" s="1"/>
  <c r="Q4" i="1"/>
  <c r="R4" i="1" s="1"/>
  <c r="S4" i="1" s="1"/>
  <c r="Q60" i="1"/>
  <c r="R60" i="1" s="1"/>
  <c r="S60" i="1" s="1"/>
  <c r="Q62" i="1"/>
  <c r="R62" i="1" s="1"/>
  <c r="S62" i="1" s="1"/>
  <c r="Q76" i="1"/>
  <c r="R76" i="1" s="1"/>
  <c r="S76" i="1" s="1"/>
  <c r="Q9" i="1"/>
  <c r="R9" i="1" s="1"/>
  <c r="S9" i="1" s="1"/>
  <c r="Q54" i="1"/>
  <c r="R54" i="1" s="1"/>
  <c r="S54" i="1" s="1"/>
  <c r="Q22" i="1"/>
  <c r="R22" i="1" s="1"/>
  <c r="S22" i="1" s="1"/>
  <c r="Q69" i="1"/>
  <c r="R69" i="1" s="1"/>
  <c r="S69" i="1" s="1"/>
  <c r="Q5" i="1"/>
  <c r="R5" i="1" s="1"/>
  <c r="S5" i="1" s="1"/>
  <c r="Q23" i="1"/>
  <c r="R23" i="1" s="1"/>
  <c r="S23" i="1" s="1"/>
  <c r="Q101" i="1"/>
  <c r="R101" i="1" s="1"/>
  <c r="S101" i="1" s="1"/>
  <c r="Q98" i="1"/>
  <c r="R98" i="1" s="1"/>
  <c r="S98" i="1" s="1"/>
  <c r="Q61" i="1"/>
  <c r="R61" i="1" s="1"/>
  <c r="S61" i="1" s="1"/>
  <c r="Q113" i="1"/>
  <c r="R113" i="1" s="1"/>
  <c r="S113" i="1" s="1"/>
  <c r="Q6" i="1"/>
  <c r="R6" i="1" s="1"/>
  <c r="S6" i="1" s="1"/>
  <c r="Q77" i="1"/>
  <c r="R77" i="1" s="1"/>
  <c r="S77" i="1" s="1"/>
  <c r="Q43" i="1"/>
  <c r="R43" i="1" s="1"/>
  <c r="S43" i="1" s="1"/>
  <c r="Q18" i="1"/>
  <c r="R18" i="1" s="1"/>
  <c r="S18" i="1" s="1"/>
  <c r="Q20" i="1"/>
  <c r="R20" i="1" s="1"/>
  <c r="S20" i="1" s="1"/>
  <c r="Q45" i="1"/>
  <c r="R45" i="1" s="1"/>
  <c r="S45" i="1" s="1"/>
  <c r="Q17" i="1"/>
  <c r="R17" i="1" s="1"/>
  <c r="S17" i="1" s="1"/>
  <c r="Q112" i="1"/>
  <c r="R112" i="1" s="1"/>
  <c r="S112" i="1" s="1"/>
  <c r="Q39" i="1"/>
  <c r="R39" i="1" s="1"/>
  <c r="S39" i="1" s="1"/>
  <c r="Q109" i="1"/>
  <c r="R109" i="1" s="1"/>
  <c r="S109" i="1" s="1"/>
  <c r="Q116" i="1"/>
  <c r="R116" i="1" s="1"/>
  <c r="S116" i="1" s="1"/>
  <c r="Q127" i="1"/>
  <c r="R127" i="1" s="1"/>
  <c r="S127" i="1" s="1"/>
  <c r="Q114" i="1"/>
  <c r="R114" i="1" s="1"/>
  <c r="S114" i="1" s="1"/>
  <c r="Q83" i="1"/>
  <c r="R83" i="1" s="1"/>
  <c r="S83" i="1" s="1"/>
  <c r="Q12" i="1"/>
  <c r="R12" i="1" s="1"/>
  <c r="S12" i="1" s="1"/>
  <c r="Q70" i="1"/>
  <c r="R70" i="1" s="1"/>
  <c r="S70" i="1" s="1"/>
  <c r="Q106" i="1"/>
  <c r="R106" i="1" s="1"/>
  <c r="S106" i="1" s="1"/>
  <c r="Q56" i="1"/>
  <c r="R56" i="1" s="1"/>
  <c r="S56" i="1" s="1"/>
  <c r="Q65" i="1"/>
  <c r="R65" i="1" s="1"/>
  <c r="S65" i="1" s="1"/>
  <c r="Q80" i="1"/>
  <c r="R80" i="1" s="1"/>
  <c r="S80" i="1" s="1"/>
  <c r="Q59" i="1"/>
  <c r="R59" i="1" s="1"/>
  <c r="S59" i="1" s="1"/>
  <c r="Q103" i="1"/>
  <c r="R103" i="1" s="1"/>
  <c r="S103" i="1" s="1"/>
  <c r="Q8" i="1"/>
  <c r="R8" i="1" s="1"/>
  <c r="S8" i="1" s="1"/>
  <c r="Q89" i="1"/>
  <c r="R89" i="1" s="1"/>
  <c r="S89" i="1" s="1"/>
  <c r="Q33" i="1"/>
  <c r="R33" i="1" s="1"/>
  <c r="S33" i="1" s="1"/>
  <c r="Q42" i="1"/>
  <c r="R42" i="1" s="1"/>
  <c r="S42" i="1" s="1"/>
  <c r="Q50" i="1"/>
  <c r="R50" i="1" s="1"/>
  <c r="S50" i="1" s="1"/>
  <c r="Q26" i="1"/>
  <c r="R26" i="1" s="1"/>
  <c r="S26" i="1" s="1"/>
  <c r="Q49" i="1"/>
  <c r="R49" i="1" s="1"/>
  <c r="S49" i="1" s="1"/>
  <c r="Q10" i="1"/>
  <c r="R10" i="1" s="1"/>
  <c r="S10" i="1" s="1"/>
  <c r="Q29" i="1"/>
  <c r="R29" i="1" s="1"/>
  <c r="S29" i="1" s="1"/>
  <c r="Q102" i="1"/>
  <c r="R102" i="1" s="1"/>
  <c r="S102" i="1" s="1"/>
  <c r="Q30" i="1"/>
  <c r="R30" i="1" s="1"/>
  <c r="S30" i="1" s="1"/>
  <c r="Q107" i="1"/>
  <c r="R107" i="1" s="1"/>
  <c r="S107" i="1" s="1"/>
  <c r="Q84" i="1"/>
  <c r="R84" i="1" s="1"/>
  <c r="S84" i="1" s="1"/>
  <c r="Q11" i="1"/>
  <c r="R11" i="1" s="1"/>
  <c r="S11" i="1" s="1"/>
  <c r="Q14" i="1"/>
  <c r="R14" i="1" s="1"/>
  <c r="S14" i="1" s="1"/>
  <c r="Q88" i="1"/>
  <c r="R88" i="1" s="1"/>
  <c r="S88" i="1" s="1"/>
  <c r="Q51" i="1"/>
  <c r="R51" i="1" s="1"/>
  <c r="S51" i="1" s="1"/>
  <c r="Q104" i="1"/>
  <c r="R104" i="1" s="1"/>
  <c r="S104" i="1" s="1"/>
  <c r="Q115" i="1"/>
  <c r="R115" i="1" s="1"/>
  <c r="S115" i="1" s="1"/>
  <c r="Q100" i="1"/>
  <c r="R100" i="1" s="1"/>
  <c r="S100" i="1" s="1"/>
  <c r="Q63" i="1"/>
  <c r="R63" i="1" s="1"/>
  <c r="S63" i="1" s="1"/>
  <c r="Q48" i="1"/>
  <c r="R48" i="1" s="1"/>
  <c r="S48" i="1" s="1"/>
  <c r="Q27" i="1"/>
  <c r="R27" i="1" s="1"/>
  <c r="S27" i="1" s="1"/>
  <c r="Q64" i="1"/>
  <c r="R64" i="1" s="1"/>
  <c r="S64" i="1" s="1"/>
  <c r="Q94" i="1"/>
  <c r="R94" i="1" s="1"/>
  <c r="S94" i="1" s="1"/>
  <c r="Q40" i="1"/>
  <c r="R40" i="1" s="1"/>
  <c r="S40" i="1" s="1"/>
  <c r="Q82" i="1"/>
  <c r="R82" i="1" s="1"/>
  <c r="S82" i="1" s="1"/>
  <c r="Q57" i="1"/>
  <c r="R57" i="1" s="1"/>
  <c r="S57" i="1" s="1"/>
  <c r="Q53" i="1"/>
  <c r="R53" i="1" s="1"/>
  <c r="S53" i="1" s="1"/>
  <c r="Q75" i="1"/>
  <c r="R75" i="1" s="1"/>
  <c r="S75" i="1" s="1"/>
  <c r="Q3" i="1"/>
  <c r="R3" i="1" s="1"/>
  <c r="S3" i="1" s="1"/>
  <c r="Q78" i="1"/>
  <c r="R78" i="1" s="1"/>
  <c r="S78" i="1" s="1"/>
  <c r="Q74" i="1"/>
  <c r="R74" i="1" s="1"/>
  <c r="S74" i="1" s="1"/>
  <c r="Q72" i="1"/>
  <c r="R72" i="1" s="1"/>
  <c r="S72" i="1" s="1"/>
  <c r="Q67" i="1"/>
  <c r="R67" i="1" s="1"/>
  <c r="S67" i="1" s="1"/>
  <c r="Q96" i="1"/>
  <c r="R96" i="1" s="1"/>
  <c r="S96" i="1" s="1"/>
  <c r="Q32" i="1"/>
  <c r="R32" i="1" s="1"/>
  <c r="S32" i="1" s="1"/>
  <c r="Q16" i="1"/>
  <c r="R16" i="1" s="1"/>
  <c r="S16" i="1" s="1"/>
  <c r="Q79" i="1"/>
  <c r="R79" i="1" s="1"/>
  <c r="S79" i="1" s="1"/>
  <c r="Q91" i="1"/>
  <c r="R91" i="1" s="1"/>
  <c r="S91" i="1" s="1"/>
  <c r="Q92" i="1"/>
  <c r="R92" i="1" s="1"/>
  <c r="S92" i="1" s="1"/>
  <c r="Q99" i="1"/>
  <c r="R99" i="1" s="1"/>
  <c r="S99" i="1" s="1"/>
  <c r="Q15" i="1"/>
  <c r="R15" i="1" s="1"/>
  <c r="S15" i="1" s="1"/>
  <c r="Q24" i="1"/>
  <c r="R24" i="1" s="1"/>
  <c r="S24" i="1" s="1"/>
  <c r="Q52" i="1"/>
  <c r="R52" i="1" s="1"/>
  <c r="S52" i="1" s="1"/>
  <c r="Q38" i="1"/>
  <c r="R38" i="1" s="1"/>
  <c r="S38" i="1" s="1"/>
  <c r="Q2" i="1"/>
  <c r="R2" i="1" s="1"/>
  <c r="S2" i="1" s="1"/>
  <c r="Q87" i="1"/>
  <c r="R87" i="1" s="1"/>
  <c r="S87" i="1" s="1"/>
  <c r="Q36" i="1"/>
  <c r="R36" i="1" s="1"/>
  <c r="S36" i="1" s="1"/>
  <c r="Q21" i="1"/>
  <c r="R21" i="1" s="1"/>
  <c r="S21" i="1" s="1"/>
  <c r="Q68" i="1"/>
  <c r="R68" i="1" s="1"/>
  <c r="S68" i="1" s="1"/>
  <c r="Q86" i="1"/>
  <c r="R86" i="1" s="1"/>
  <c r="S86" i="1" s="1"/>
  <c r="Q58" i="1"/>
  <c r="R58" i="1" s="1"/>
  <c r="S58" i="1" s="1"/>
  <c r="Q81" i="1"/>
  <c r="R81" i="1" s="1"/>
  <c r="S81" i="1" s="1"/>
  <c r="Q110" i="1"/>
  <c r="R110" i="1" s="1"/>
  <c r="S110" i="1" s="1"/>
  <c r="Q28" i="1"/>
  <c r="R28" i="1" s="1"/>
  <c r="S28" i="1" s="1"/>
  <c r="Q13" i="1"/>
  <c r="R13" i="1" s="1"/>
  <c r="S13" i="1" s="1"/>
  <c r="Q37" i="1"/>
  <c r="R37" i="1" s="1"/>
  <c r="S37" i="1" s="1"/>
</calcChain>
</file>

<file path=xl/sharedStrings.xml><?xml version="1.0" encoding="utf-8"?>
<sst xmlns="http://schemas.openxmlformats.org/spreadsheetml/2006/main" count="323" uniqueCount="173">
  <si>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</si>
  <si>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</si>
  <si>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</si>
  <si>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</si>
  <si>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</si>
  <si>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</si>
  <si>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</si>
  <si>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</si>
  <si>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</si>
  <si>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</si>
  <si>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</si>
  <si>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</si>
  <si>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</si>
  <si>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</si>
  <si>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</si>
  <si>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</si>
  <si>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</si>
  <si>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</si>
  <si>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</si>
  <si>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Lucky Cat           </t>
  </si>
  <si>
    <t xml:space="preserve">Redraw              </t>
  </si>
  <si>
    <t>Grafton</t>
  </si>
  <si>
    <t xml:space="preserve">Lauderdale          </t>
  </si>
  <si>
    <t xml:space="preserve">Ill Miss You        </t>
  </si>
  <si>
    <t xml:space="preserve">Latino Lover        </t>
  </si>
  <si>
    <t xml:space="preserve">Art Attack          </t>
  </si>
  <si>
    <t xml:space="preserve">Pressing Matters    </t>
  </si>
  <si>
    <t>Sale</t>
  </si>
  <si>
    <t xml:space="preserve">Fearless Angus      </t>
  </si>
  <si>
    <t xml:space="preserve">Traffic Cop         </t>
  </si>
  <si>
    <t xml:space="preserve">Amuthon             </t>
  </si>
  <si>
    <t xml:space="preserve">Dream Brother       </t>
  </si>
  <si>
    <t xml:space="preserve">Delightful Celyna   </t>
  </si>
  <si>
    <t xml:space="preserve">Narelle             </t>
  </si>
  <si>
    <t xml:space="preserve">Hell Of A Tail      </t>
  </si>
  <si>
    <t xml:space="preserve">Mirusia             </t>
  </si>
  <si>
    <t xml:space="preserve">Reckless Choice     </t>
  </si>
  <si>
    <t xml:space="preserve">Royal Vanquisher    </t>
  </si>
  <si>
    <t xml:space="preserve">Savvy Rock          </t>
  </si>
  <si>
    <t xml:space="preserve">Alma Bubbles        </t>
  </si>
  <si>
    <t xml:space="preserve">Bring Euro          </t>
  </si>
  <si>
    <t xml:space="preserve">Exorbitance         </t>
  </si>
  <si>
    <t xml:space="preserve">Famed               </t>
  </si>
  <si>
    <t xml:space="preserve">Ferrara             </t>
  </si>
  <si>
    <t xml:space="preserve">Four Dreams         </t>
  </si>
  <si>
    <t xml:space="preserve">Instants Honour     </t>
  </si>
  <si>
    <t xml:space="preserve">Mystic Skies        </t>
  </si>
  <si>
    <t xml:space="preserve">Pexbury Avenue      </t>
  </si>
  <si>
    <t xml:space="preserve">Ride On Time        </t>
  </si>
  <si>
    <t xml:space="preserve">Yeah The Boys       </t>
  </si>
  <si>
    <t xml:space="preserve">I Do Declare        </t>
  </si>
  <si>
    <t xml:space="preserve">Im The Maverick     </t>
  </si>
  <si>
    <t xml:space="preserve">Panalley            </t>
  </si>
  <si>
    <t xml:space="preserve">Reddington Secret   </t>
  </si>
  <si>
    <t xml:space="preserve">Annunciate          </t>
  </si>
  <si>
    <t xml:space="preserve">Kapuziner           </t>
  </si>
  <si>
    <t xml:space="preserve">Roland Garros       </t>
  </si>
  <si>
    <t xml:space="preserve">Danube Delta        </t>
  </si>
  <si>
    <t xml:space="preserve">Dream Of Me         </t>
  </si>
  <si>
    <t xml:space="preserve">Graffias            </t>
  </si>
  <si>
    <t xml:space="preserve">Trust In Time       </t>
  </si>
  <si>
    <t xml:space="preserve">Chloride            </t>
  </si>
  <si>
    <t xml:space="preserve">Nothingforthepress  </t>
  </si>
  <si>
    <t xml:space="preserve">Harvard Graduate    </t>
  </si>
  <si>
    <t xml:space="preserve">One Mansini         </t>
  </si>
  <si>
    <t xml:space="preserve">Love Time           </t>
  </si>
  <si>
    <t xml:space="preserve">Johnny Feedback     </t>
  </si>
  <si>
    <t xml:space="preserve">Alastriona          </t>
  </si>
  <si>
    <t xml:space="preserve">Abitazar            </t>
  </si>
  <si>
    <t xml:space="preserve">Scarlett Hussie     </t>
  </si>
  <si>
    <t xml:space="preserve">Hidden Rock         </t>
  </si>
  <si>
    <t xml:space="preserve">Classroom Destiny   </t>
  </si>
  <si>
    <t xml:space="preserve">Yankee Express      </t>
  </si>
  <si>
    <t xml:space="preserve">Pharrell            </t>
  </si>
  <si>
    <t xml:space="preserve">Colonel Klink       </t>
  </si>
  <si>
    <t xml:space="preserve">Crystal Kingdom     </t>
  </si>
  <si>
    <t xml:space="preserve">Longneck Larry      </t>
  </si>
  <si>
    <t xml:space="preserve">Ready Review        </t>
  </si>
  <si>
    <t xml:space="preserve">Another Jug         </t>
  </si>
  <si>
    <t xml:space="preserve">Equilibrium         </t>
  </si>
  <si>
    <t xml:space="preserve">Run Pam Run         </t>
  </si>
  <si>
    <t xml:space="preserve">Our Cee Bee         </t>
  </si>
  <si>
    <t xml:space="preserve">The Tale Of Aver    </t>
  </si>
  <si>
    <t xml:space="preserve">Treaty Of Paris     </t>
  </si>
  <si>
    <t xml:space="preserve">Doctor Zed          </t>
  </si>
  <si>
    <t xml:space="preserve">Dvina               </t>
  </si>
  <si>
    <t xml:space="preserve">Stellas Chance      </t>
  </si>
  <si>
    <t xml:space="preserve">Spinning Quarters   </t>
  </si>
  <si>
    <t xml:space="preserve">Onslow              </t>
  </si>
  <si>
    <t xml:space="preserve">Ramatuelle          </t>
  </si>
  <si>
    <t xml:space="preserve">Emvepee             </t>
  </si>
  <si>
    <t xml:space="preserve">Shark Creek         </t>
  </si>
  <si>
    <t xml:space="preserve">With Every Bound    </t>
  </si>
  <si>
    <t xml:space="preserve">Camayoc             </t>
  </si>
  <si>
    <t xml:space="preserve">Voanaba             </t>
  </si>
  <si>
    <t xml:space="preserve">Tudor Sunrise       </t>
  </si>
  <si>
    <t xml:space="preserve">East West           </t>
  </si>
  <si>
    <t xml:space="preserve">Mapping             </t>
  </si>
  <si>
    <t xml:space="preserve">Catch Me Latar      </t>
  </si>
  <si>
    <t xml:space="preserve">Marjessie           </t>
  </si>
  <si>
    <t xml:space="preserve">Foraoise            </t>
  </si>
  <si>
    <t xml:space="preserve">Little Lingy        </t>
  </si>
  <si>
    <t xml:space="preserve">Really Sure         </t>
  </si>
  <si>
    <t xml:space="preserve">Jabberjaws          </t>
  </si>
  <si>
    <t xml:space="preserve">Linka               </t>
  </si>
  <si>
    <t xml:space="preserve">Chappo              </t>
  </si>
  <si>
    <t xml:space="preserve">Golden Valley       </t>
  </si>
  <si>
    <t xml:space="preserve">Tarbert             </t>
  </si>
  <si>
    <t xml:space="preserve">Dexter Dutton       </t>
  </si>
  <si>
    <t xml:space="preserve">Dress Sense         </t>
  </si>
  <si>
    <t xml:space="preserve">Moringas Odyssey    </t>
  </si>
  <si>
    <t xml:space="preserve">Wasm                </t>
  </si>
  <si>
    <t xml:space="preserve">General Nelson      </t>
  </si>
  <si>
    <t xml:space="preserve">Sanjay              </t>
  </si>
  <si>
    <t xml:space="preserve">Myambla             </t>
  </si>
  <si>
    <t xml:space="preserve">Cinnamon Carter     </t>
  </si>
  <si>
    <t xml:space="preserve">Barchetta           </t>
  </si>
  <si>
    <t xml:space="preserve">Winspot             </t>
  </si>
  <si>
    <t xml:space="preserve">Fille Champagne     </t>
  </si>
  <si>
    <t xml:space="preserve">Gauteng Gal         </t>
  </si>
  <si>
    <t xml:space="preserve">Spleasure           </t>
  </si>
  <si>
    <t xml:space="preserve">Love In The City    </t>
  </si>
  <si>
    <t xml:space="preserve">Mossbelle           </t>
  </si>
  <si>
    <t xml:space="preserve">Tuskar Brook        </t>
  </si>
  <si>
    <t xml:space="preserve">The Harrovian       </t>
  </si>
  <si>
    <t xml:space="preserve">Crisis Point        </t>
  </si>
  <si>
    <t xml:space="preserve">Rock With You       </t>
  </si>
  <si>
    <t xml:space="preserve">Queen Gorgo         </t>
  </si>
  <si>
    <t xml:space="preserve">Rock Em Sock Em     </t>
  </si>
  <si>
    <t xml:space="preserve">The Armani          </t>
  </si>
  <si>
    <t xml:space="preserve">Bolshoi Belle       </t>
  </si>
  <si>
    <t xml:space="preserve">Tatler Belle        </t>
  </si>
  <si>
    <t xml:space="preserve">Lardner Lou         </t>
  </si>
  <si>
    <t xml:space="preserve">Delightful Forever  </t>
  </si>
  <si>
    <t xml:space="preserve">Lets Rebelle        </t>
  </si>
  <si>
    <t xml:space="preserve">Woodditton          </t>
  </si>
  <si>
    <t xml:space="preserve">Exellas             </t>
  </si>
  <si>
    <t xml:space="preserve">Nutcracker          </t>
  </si>
  <si>
    <t xml:space="preserve">Tres                </t>
  </si>
  <si>
    <t xml:space="preserve">Bridgetta Rose      </t>
  </si>
  <si>
    <t xml:space="preserve">Jaylo               </t>
  </si>
  <si>
    <t xml:space="preserve">Lillybeth           </t>
  </si>
  <si>
    <t xml:space="preserve">Noble Ethics        </t>
  </si>
  <si>
    <t xml:space="preserve">Bearly Thinking     </t>
  </si>
  <si>
    <t xml:space="preserve">Murdaress           </t>
  </si>
  <si>
    <t xml:space="preserve">Dream Starlet       </t>
  </si>
  <si>
    <t xml:space="preserve">Velvet Brown        </t>
  </si>
  <si>
    <t xml:space="preserve">Secrets No More     </t>
  </si>
  <si>
    <t xml:space="preserve">Appalachian Annie   </t>
  </si>
  <si>
    <t xml:space="preserve">Believing           </t>
  </si>
  <si>
    <t xml:space="preserve">Scotopia            </t>
  </si>
  <si>
    <t xml:space="preserve">Bed Talk            </t>
  </si>
  <si>
    <t xml:space="preserve">Ad Finem            </t>
  </si>
  <si>
    <t xml:space="preserve">Casque              </t>
  </si>
  <si>
    <t xml:space="preserve">Fast Stryke         </t>
  </si>
  <si>
    <t xml:space="preserve">Silkstone           </t>
  </si>
  <si>
    <t xml:space="preserve">My Unicorn          </t>
  </si>
  <si>
    <t xml:space="preserve">Elle Gagne          </t>
  </si>
  <si>
    <t xml:space="preserve">Young Farrelly      </t>
  </si>
  <si>
    <t xml:space="preserve">Ms Ba Bella         </t>
  </si>
  <si>
    <t xml:space="preserve">Charlee Bear        </t>
  </si>
  <si>
    <t xml:space="preserve">Duty Dude           </t>
  </si>
  <si>
    <t xml:space="preserve">Curley Mac          </t>
  </si>
  <si>
    <t xml:space="preserve">More Patasi         </t>
  </si>
  <si>
    <t xml:space="preserve">Phast Lad           </t>
  </si>
  <si>
    <t xml:space="preserve">Victory Lass        </t>
  </si>
  <si>
    <t xml:space="preserve">New Endeavour       </t>
  </si>
  <si>
    <t xml:space="preserve">Eddy Would Go       </t>
  </si>
  <si>
    <t xml:space="preserve">All About Charlie   </t>
  </si>
  <si>
    <t xml:space="preserve">Mazurka             </t>
  </si>
  <si>
    <t xml:space="preserve">Limited             </t>
  </si>
  <si>
    <t xml:space="preserve">Field Of Fire       </t>
  </si>
  <si>
    <t xml:space="preserve">Text Me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</si>
</sst>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53"/>
  <sheetViews>
    <sheetView tabSelected="1" topLeftCell="B1" workbookViewId="0">
      <pane ySplit="1" topLeftCell="A2" activePane="bottomLeft" state="frozen"/>
      <selection activeCell="B1" sqref="B1"/>
      <selection pane="bottomLeft" activeCell="AA146" sqref="AA146"/>
    </sheetView>
  </sheetViews>
  <sheetFormatPr defaultRowHeight="15" x14ac:dyDescent="0.25"/>
  <cols>
    <col min="1" max="1" width="9.7109375" style="12" hidden="1" customWidth="1"/>
    <col min="2" max="2" width="7.85546875" style="12" bestFit="1" customWidth="1"/>
    <col min="3" max="3" width="15.28515625" style="12" bestFit="1" customWidth="1"/>
    <col min="4" max="4" width="5.85546875" style="12" bestFit="1" customWidth="1"/>
    <col min="5" max="5" width="5.7109375" style="12" bestFit="1" customWidth="1"/>
    <col min="6" max="6" width="22.140625" style="12" bestFit="1" customWidth="1"/>
    <col min="7" max="8" width="9.425781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25">
      <c r="A2" s="1">
        <v>1</v>
      </c>
      <c r="B2" s="5">
        <v>0.49652777777777773</v>
      </c>
      <c r="C2" s="1" t="s">
        <v>21</v>
      </c>
      <c r="D2" s="1">
        <v>1</v>
      </c>
      <c r="E2" s="1">
        <v>2</v>
      </c>
      <c r="F2" s="1" t="s">
        <v>22</v>
      </c>
      <c r="G2" s="2">
        <v>66.432133333333297</v>
      </c>
      <c r="H2" s="6">
        <f>1+COUNTIFS(A:A,A2,O:O,"&lt;"&amp;O2)</f>
        <v>1</v>
      </c>
      <c r="I2" s="2">
        <f>AVERAGEIF(A:A,A2,G:G)</f>
        <v>53.082279999999933</v>
      </c>
      <c r="J2" s="2">
        <f>G2-I2</f>
        <v>13.349853333333364</v>
      </c>
      <c r="K2" s="2">
        <f>90+J2</f>
        <v>103.34985333333336</v>
      </c>
      <c r="L2" s="2">
        <f>EXP(0.06*K2)</f>
        <v>493.23769608019251</v>
      </c>
      <c r="M2" s="2">
        <f>SUMIF(A:A,A2,L:L)</f>
        <v>1257.7111249078469</v>
      </c>
      <c r="N2" s="3">
        <f>L2/M2</f>
        <v>0.39217089386589649</v>
      </c>
      <c r="O2" s="7">
        <f>1/N2</f>
        <v>2.5499087659013058</v>
      </c>
      <c r="P2" s="3">
        <f>IF(O2&gt;21,"",N2)</f>
        <v>0.39217089386589649</v>
      </c>
      <c r="Q2" s="3">
        <f>IF(ISNUMBER(P2),SUMIF(A:A,A2,P:P),"")</f>
        <v>1</v>
      </c>
      <c r="R2" s="3">
        <f>IFERROR(P2*(1/Q2),"")</f>
        <v>0.39217089386589649</v>
      </c>
      <c r="S2" s="8">
        <f>IFERROR(1/R2,"")</f>
        <v>2.5499087659013058</v>
      </c>
    </row>
    <row r="3" spans="1:19" x14ac:dyDescent="0.25">
      <c r="A3" s="1">
        <v>1</v>
      </c>
      <c r="B3" s="5">
        <v>0.49652777777777773</v>
      </c>
      <c r="C3" s="1" t="s">
        <v>21</v>
      </c>
      <c r="D3" s="1">
        <v>1</v>
      </c>
      <c r="E3" s="1">
        <v>5</v>
      </c>
      <c r="F3" s="1" t="s">
        <v>25</v>
      </c>
      <c r="G3" s="2">
        <v>57.0585666666666</v>
      </c>
      <c r="H3" s="6">
        <f>1+COUNTIFS(A:A,A3,O:O,"&lt;"&amp;O3)</f>
        <v>2</v>
      </c>
      <c r="I3" s="2">
        <f>AVERAGEIF(A:A,A3,G:G)</f>
        <v>53.082279999999933</v>
      </c>
      <c r="J3" s="2">
        <f>G3-I3</f>
        <v>3.9762866666666667</v>
      </c>
      <c r="K3" s="2">
        <f>90+J3</f>
        <v>93.976286666666667</v>
      </c>
      <c r="L3" s="2">
        <f>EXP(0.06*K3)</f>
        <v>281.06253807527895</v>
      </c>
      <c r="M3" s="2">
        <f>SUMIF(A:A,A3,L:L)</f>
        <v>1257.7111249078469</v>
      </c>
      <c r="N3" s="3">
        <f>L3/M3</f>
        <v>0.22347145740312391</v>
      </c>
      <c r="O3" s="7">
        <f>1/N3</f>
        <v>4.4748444012520272</v>
      </c>
      <c r="P3" s="3">
        <f>IF(O3&gt;21,"",N3)</f>
        <v>0.22347145740312391</v>
      </c>
      <c r="Q3" s="3">
        <f>IF(ISNUMBER(P3),SUMIF(A:A,A3,P:P),"")</f>
        <v>1</v>
      </c>
      <c r="R3" s="3">
        <f>IFERROR(P3*(1/Q3),"")</f>
        <v>0.22347145740312391</v>
      </c>
      <c r="S3" s="8">
        <f>IFERROR(1/R3,"")</f>
        <v>4.4748444012520272</v>
      </c>
    </row>
    <row r="4" spans="1:19" x14ac:dyDescent="0.25">
      <c r="A4" s="1">
        <v>1</v>
      </c>
      <c r="B4" s="5">
        <v>0.49652777777777773</v>
      </c>
      <c r="C4" s="1" t="s">
        <v>21</v>
      </c>
      <c r="D4" s="1">
        <v>1</v>
      </c>
      <c r="E4" s="1">
        <v>4</v>
      </c>
      <c r="F4" s="1" t="s">
        <v>24</v>
      </c>
      <c r="G4" s="2">
        <v>52.753166666666594</v>
      </c>
      <c r="H4" s="6">
        <f>1+COUNTIFS(A:A,A4,O:O,"&lt;"&amp;O4)</f>
        <v>3</v>
      </c>
      <c r="I4" s="2">
        <f>AVERAGEIF(A:A,A4,G:G)</f>
        <v>53.082279999999933</v>
      </c>
      <c r="J4" s="2">
        <f>G4-I4</f>
        <v>-0.32911333333333914</v>
      </c>
      <c r="K4" s="2">
        <f>90+J4</f>
        <v>89.670886666666661</v>
      </c>
      <c r="L4" s="2">
        <f>EXP(0.06*K4)</f>
        <v>217.07723242234721</v>
      </c>
      <c r="M4" s="2">
        <f>SUMIF(A:A,A4,L:L)</f>
        <v>1257.7111249078469</v>
      </c>
      <c r="N4" s="3">
        <f>L4/M4</f>
        <v>0.1725970519965406</v>
      </c>
      <c r="O4" s="7">
        <f>1/N4</f>
        <v>5.7938417164856508</v>
      </c>
      <c r="P4" s="3">
        <f>IF(O4&gt;21,"",N4)</f>
        <v>0.1725970519965406</v>
      </c>
      <c r="Q4" s="3">
        <f>IF(ISNUMBER(P4),SUMIF(A:A,A4,P:P),"")</f>
        <v>1</v>
      </c>
      <c r="R4" s="3">
        <f>IFERROR(P4*(1/Q4),"")</f>
        <v>0.1725970519965406</v>
      </c>
      <c r="S4" s="8">
        <f>IFERROR(1/R4,"")</f>
        <v>5.7938417164856508</v>
      </c>
    </row>
    <row r="5" spans="1:19" x14ac:dyDescent="0.25">
      <c r="A5" s="1">
        <v>1</v>
      </c>
      <c r="B5" s="5">
        <v>0.49652777777777773</v>
      </c>
      <c r="C5" s="1" t="s">
        <v>21</v>
      </c>
      <c r="D5" s="1">
        <v>1</v>
      </c>
      <c r="E5" s="1">
        <v>3</v>
      </c>
      <c r="F5" s="1" t="s">
        <v>23</v>
      </c>
      <c r="G5" s="2">
        <v>45.500966666666599</v>
      </c>
      <c r="H5" s="6">
        <f>1+COUNTIFS(A:A,A5,O:O,"&lt;"&amp;O5)</f>
        <v>4</v>
      </c>
      <c r="I5" s="2">
        <f>AVERAGEIF(A:A,A5,G:G)</f>
        <v>53.082279999999933</v>
      </c>
      <c r="J5" s="2">
        <f>G5-I5</f>
        <v>-7.581313333333334</v>
      </c>
      <c r="K5" s="2">
        <f>90+J5</f>
        <v>82.418686666666673</v>
      </c>
      <c r="L5" s="2">
        <f>EXP(0.06*K5)</f>
        <v>140.4878769503301</v>
      </c>
      <c r="M5" s="2">
        <f>SUMIF(A:A,A5,L:L)</f>
        <v>1257.7111249078469</v>
      </c>
      <c r="N5" s="3">
        <f>L5/M5</f>
        <v>0.11170122786392919</v>
      </c>
      <c r="O5" s="7">
        <f>1/N5</f>
        <v>8.9524530671960694</v>
      </c>
      <c r="P5" s="3">
        <f>IF(O5&gt;21,"",N5)</f>
        <v>0.11170122786392919</v>
      </c>
      <c r="Q5" s="3">
        <f>IF(ISNUMBER(P5),SUMIF(A:A,A5,P:P),"")</f>
        <v>1</v>
      </c>
      <c r="R5" s="3">
        <f>IFERROR(P5*(1/Q5),"")</f>
        <v>0.11170122786392919</v>
      </c>
      <c r="S5" s="8">
        <f>IFERROR(1/R5,"")</f>
        <v>8.9524530671960694</v>
      </c>
    </row>
    <row r="6" spans="1:19" x14ac:dyDescent="0.25">
      <c r="A6" s="1">
        <v>1</v>
      </c>
      <c r="B6" s="5">
        <v>0.49652777777777773</v>
      </c>
      <c r="C6" s="1" t="s">
        <v>21</v>
      </c>
      <c r="D6" s="1">
        <v>1</v>
      </c>
      <c r="E6" s="1">
        <v>6</v>
      </c>
      <c r="F6" s="1" t="s">
        <v>26</v>
      </c>
      <c r="G6" s="2">
        <v>43.666566666666604</v>
      </c>
      <c r="H6" s="6">
        <f>1+COUNTIFS(A:A,A6,O:O,"&lt;"&amp;O6)</f>
        <v>5</v>
      </c>
      <c r="I6" s="2">
        <f>AVERAGEIF(A:A,A6,G:G)</f>
        <v>53.082279999999933</v>
      </c>
      <c r="J6" s="2">
        <f>G6-I6</f>
        <v>-9.4157133333333292</v>
      </c>
      <c r="K6" s="2">
        <f>90+J6</f>
        <v>80.584286666666671</v>
      </c>
      <c r="L6" s="2">
        <f>EXP(0.06*K6)</f>
        <v>125.84578137969814</v>
      </c>
      <c r="M6" s="2">
        <f>SUMIF(A:A,A6,L:L)</f>
        <v>1257.7111249078469</v>
      </c>
      <c r="N6" s="3">
        <f>L6/M6</f>
        <v>0.10005936887050985</v>
      </c>
      <c r="O6" s="7">
        <f>1/N6</f>
        <v>9.9940666355204897</v>
      </c>
      <c r="P6" s="3">
        <f>IF(O6&gt;21,"",N6)</f>
        <v>0.10005936887050985</v>
      </c>
      <c r="Q6" s="3">
        <f>IF(ISNUMBER(P6),SUMIF(A:A,A6,P:P),"")</f>
        <v>1</v>
      </c>
      <c r="R6" s="3">
        <f>IFERROR(P6*(1/Q6),"")</f>
        <v>0.10005936887050985</v>
      </c>
      <c r="S6" s="8">
        <f>IFERROR(1/R6,"")</f>
        <v>9.9940666355204897</v>
      </c>
    </row>
    <row r="7" spans="1:19" x14ac:dyDescent="0.25">
      <c r="A7" s="1">
        <v>2</v>
      </c>
      <c r="B7" s="5">
        <v>0.54166666666666663</v>
      </c>
      <c r="C7" s="1" t="s">
        <v>27</v>
      </c>
      <c r="D7" s="1">
        <v>1</v>
      </c>
      <c r="E7" s="1">
        <v>4</v>
      </c>
      <c r="F7" s="1" t="s">
        <v>31</v>
      </c>
      <c r="G7" s="2">
        <v>67.0416666666667</v>
      </c>
      <c r="H7" s="6">
        <f>1+COUNTIFS(A:A,A7,O:O,"&lt;"&amp;O7)</f>
        <v>1</v>
      </c>
      <c r="I7" s="2">
        <f>AVERAGEIF(A:A,A7,G:G)</f>
        <v>47.710612499999982</v>
      </c>
      <c r="J7" s="2">
        <f>G7-I7</f>
        <v>19.331054166666718</v>
      </c>
      <c r="K7" s="2">
        <f>90+J7</f>
        <v>109.33105416666672</v>
      </c>
      <c r="L7" s="2">
        <f>EXP(0.06*K7)</f>
        <v>706.17511854467011</v>
      </c>
      <c r="M7" s="2">
        <f>SUMIF(A:A,A7,L:L)</f>
        <v>2256.4215797763086</v>
      </c>
      <c r="N7" s="3">
        <f>L7/M7</f>
        <v>0.31296240244904816</v>
      </c>
      <c r="O7" s="7">
        <f>1/N7</f>
        <v>3.1952719948933961</v>
      </c>
      <c r="P7" s="3">
        <f>IF(O7&gt;21,"",N7)</f>
        <v>0.31296240244904816</v>
      </c>
      <c r="Q7" s="3">
        <f>IF(ISNUMBER(P7),SUMIF(A:A,A7,P:P),"")</f>
        <v>0.97638918042939593</v>
      </c>
      <c r="R7" s="3">
        <f>IFERROR(P7*(1/Q7),"")</f>
        <v>0.32053038759750874</v>
      </c>
      <c r="S7" s="8">
        <f>IFERROR(1/R7,"")</f>
        <v>3.119829004342964</v>
      </c>
    </row>
    <row r="8" spans="1:19" x14ac:dyDescent="0.25">
      <c r="A8" s="1">
        <v>2</v>
      </c>
      <c r="B8" s="5">
        <v>0.54166666666666663</v>
      </c>
      <c r="C8" s="1" t="s">
        <v>27</v>
      </c>
      <c r="D8" s="1">
        <v>1</v>
      </c>
      <c r="E8" s="1">
        <v>2</v>
      </c>
      <c r="F8" s="1" t="s">
        <v>29</v>
      </c>
      <c r="G8" s="2">
        <v>58.357000000000006</v>
      </c>
      <c r="H8" s="6">
        <f>1+COUNTIFS(A:A,A8,O:O,"&lt;"&amp;O8)</f>
        <v>2</v>
      </c>
      <c r="I8" s="2">
        <f>AVERAGEIF(A:A,A8,G:G)</f>
        <v>47.710612499999982</v>
      </c>
      <c r="J8" s="2">
        <f>G8-I8</f>
        <v>10.646387500000024</v>
      </c>
      <c r="K8" s="2">
        <f>90+J8</f>
        <v>100.64638750000003</v>
      </c>
      <c r="L8" s="2">
        <f>EXP(0.06*K8)</f>
        <v>419.38244073218954</v>
      </c>
      <c r="M8" s="2">
        <f>SUMIF(A:A,A8,L:L)</f>
        <v>2256.4215797763086</v>
      </c>
      <c r="N8" s="3">
        <f>L8/M8</f>
        <v>0.18586173988540086</v>
      </c>
      <c r="O8" s="7">
        <f>1/N8</f>
        <v>5.380343477988438</v>
      </c>
      <c r="P8" s="3">
        <f>IF(O8&gt;21,"",N8)</f>
        <v>0.18586173988540086</v>
      </c>
      <c r="Q8" s="3">
        <f>IF(ISNUMBER(P8),SUMIF(A:A,A8,P:P),"")</f>
        <v>0.97638918042939593</v>
      </c>
      <c r="R8" s="3">
        <f>IFERROR(P8*(1/Q8),"")</f>
        <v>0.19035620591746286</v>
      </c>
      <c r="S8" s="8">
        <f>IFERROR(1/R8,"")</f>
        <v>5.253309158901776</v>
      </c>
    </row>
    <row r="9" spans="1:19" x14ac:dyDescent="0.25">
      <c r="A9" s="1">
        <v>2</v>
      </c>
      <c r="B9" s="5">
        <v>0.54166666666666663</v>
      </c>
      <c r="C9" s="1" t="s">
        <v>27</v>
      </c>
      <c r="D9" s="1">
        <v>1</v>
      </c>
      <c r="E9" s="1">
        <v>3</v>
      </c>
      <c r="F9" s="1" t="s">
        <v>30</v>
      </c>
      <c r="G9" s="2">
        <v>54.736833333333301</v>
      </c>
      <c r="H9" s="6">
        <f>1+COUNTIFS(A:A,A9,O:O,"&lt;"&amp;O9)</f>
        <v>3</v>
      </c>
      <c r="I9" s="2">
        <f>AVERAGEIF(A:A,A9,G:G)</f>
        <v>47.710612499999982</v>
      </c>
      <c r="J9" s="2">
        <f>G9-I9</f>
        <v>7.0262208333333191</v>
      </c>
      <c r="K9" s="2">
        <f>90+J9</f>
        <v>97.026220833333326</v>
      </c>
      <c r="L9" s="2">
        <f>EXP(0.06*K9)</f>
        <v>337.50261215461109</v>
      </c>
      <c r="M9" s="2">
        <f>SUMIF(A:A,A9,L:L)</f>
        <v>2256.4215797763086</v>
      </c>
      <c r="N9" s="3">
        <f>L9/M9</f>
        <v>0.14957427068574197</v>
      </c>
      <c r="O9" s="7">
        <f>1/N9</f>
        <v>6.685641824729446</v>
      </c>
      <c r="P9" s="3">
        <f>IF(O9&gt;21,"",N9)</f>
        <v>0.14957427068574197</v>
      </c>
      <c r="Q9" s="3">
        <f>IF(ISNUMBER(P9),SUMIF(A:A,A9,P:P),"")</f>
        <v>0.97638918042939593</v>
      </c>
      <c r="R9" s="3">
        <f>IFERROR(P9*(1/Q9),"")</f>
        <v>0.15319124144735227</v>
      </c>
      <c r="S9" s="8">
        <f>IFERROR(1/R9,"")</f>
        <v>6.5277883418920739</v>
      </c>
    </row>
    <row r="10" spans="1:19" x14ac:dyDescent="0.25">
      <c r="A10" s="10">
        <v>2</v>
      </c>
      <c r="B10" s="11">
        <v>0.54166666666666663</v>
      </c>
      <c r="C10" s="10" t="s">
        <v>27</v>
      </c>
      <c r="D10" s="10">
        <v>1</v>
      </c>
      <c r="E10" s="10">
        <v>8</v>
      </c>
      <c r="F10" s="10" t="s">
        <v>33</v>
      </c>
      <c r="G10" s="2">
        <v>49.624866666666698</v>
      </c>
      <c r="H10" s="6">
        <f>1+COUNTIFS(A:A,A10,O:O,"&lt;"&amp;O10)</f>
        <v>4</v>
      </c>
      <c r="I10" s="2">
        <f>AVERAGEIF(A:A,A10,G:G)</f>
        <v>47.710612499999982</v>
      </c>
      <c r="J10" s="2">
        <f>G10-I10</f>
        <v>1.9142541666667157</v>
      </c>
      <c r="K10" s="2">
        <f>90+J10</f>
        <v>91.914254166666723</v>
      </c>
      <c r="L10" s="2">
        <f>EXP(0.06*K10)</f>
        <v>248.3540254003465</v>
      </c>
      <c r="M10" s="2">
        <f>SUMIF(A:A,A10,L:L)</f>
        <v>2256.4215797763086</v>
      </c>
      <c r="N10" s="3">
        <f>L10/M10</f>
        <v>0.1100654361872249</v>
      </c>
      <c r="O10" s="7">
        <f>1/N10</f>
        <v>9.0855043566898459</v>
      </c>
      <c r="P10" s="3">
        <f>IF(O10&gt;21,"",N10)</f>
        <v>0.1100654361872249</v>
      </c>
      <c r="Q10" s="3">
        <f>IF(ISNUMBER(P10),SUMIF(A:A,A10,P:P),"")</f>
        <v>0.97638918042939593</v>
      </c>
      <c r="R10" s="3">
        <f>IFERROR(P10*(1/Q10),"")</f>
        <v>0.11272701336041065</v>
      </c>
      <c r="S10" s="8">
        <f>IFERROR(1/R10,"")</f>
        <v>8.8709881526161034</v>
      </c>
    </row>
    <row r="11" spans="1:19" x14ac:dyDescent="0.25">
      <c r="A11" s="1">
        <v>2</v>
      </c>
      <c r="B11" s="5">
        <v>0.54166666666666663</v>
      </c>
      <c r="C11" s="1" t="s">
        <v>27</v>
      </c>
      <c r="D11" s="1">
        <v>1</v>
      </c>
      <c r="E11" s="1">
        <v>1</v>
      </c>
      <c r="F11" s="1" t="s">
        <v>28</v>
      </c>
      <c r="G11" s="2">
        <v>43.639133333333305</v>
      </c>
      <c r="H11" s="6">
        <f>1+COUNTIFS(A:A,A11,O:O,"&lt;"&amp;O11)</f>
        <v>5</v>
      </c>
      <c r="I11" s="2">
        <f>AVERAGEIF(A:A,A11,G:G)</f>
        <v>47.710612499999982</v>
      </c>
      <c r="J11" s="2">
        <f>G11-I11</f>
        <v>-4.071479166666677</v>
      </c>
      <c r="K11" s="2">
        <f>90+J11</f>
        <v>85.928520833333323</v>
      </c>
      <c r="L11" s="2">
        <f>EXP(0.06*K11)</f>
        <v>173.41910724497978</v>
      </c>
      <c r="M11" s="2">
        <f>SUMIF(A:A,A11,L:L)</f>
        <v>2256.4215797763086</v>
      </c>
      <c r="N11" s="3">
        <f>L11/M11</f>
        <v>7.6855809570023595E-2</v>
      </c>
      <c r="O11" s="7">
        <f>1/N11</f>
        <v>13.011378132565197</v>
      </c>
      <c r="P11" s="3">
        <f>IF(O11&gt;21,"",N11)</f>
        <v>7.6855809570023595E-2</v>
      </c>
      <c r="Q11" s="3">
        <f>IF(ISNUMBER(P11),SUMIF(A:A,A11,P:P),"")</f>
        <v>0.97638918042939593</v>
      </c>
      <c r="R11" s="3">
        <f>IFERROR(P11*(1/Q11),"")</f>
        <v>7.8714319157268814E-2</v>
      </c>
      <c r="S11" s="8">
        <f>IFERROR(1/R11,"")</f>
        <v>12.704168831112296</v>
      </c>
    </row>
    <row r="12" spans="1:19" x14ac:dyDescent="0.25">
      <c r="A12" s="10">
        <v>2</v>
      </c>
      <c r="B12" s="11">
        <v>0.54166666666666663</v>
      </c>
      <c r="C12" s="10" t="s">
        <v>27</v>
      </c>
      <c r="D12" s="10">
        <v>1</v>
      </c>
      <c r="E12" s="10">
        <v>10</v>
      </c>
      <c r="F12" s="10" t="s">
        <v>35</v>
      </c>
      <c r="G12" s="2">
        <v>43.454633333333298</v>
      </c>
      <c r="H12" s="6">
        <f>1+COUNTIFS(A:A,A12,O:O,"&lt;"&amp;O12)</f>
        <v>6</v>
      </c>
      <c r="I12" s="2">
        <f>AVERAGEIF(A:A,A12,G:G)</f>
        <v>47.710612499999982</v>
      </c>
      <c r="J12" s="2">
        <f>G12-I12</f>
        <v>-4.255979166666684</v>
      </c>
      <c r="K12" s="2">
        <f>90+J12</f>
        <v>85.744020833333309</v>
      </c>
      <c r="L12" s="2">
        <f>EXP(0.06*K12)</f>
        <v>171.50994444037508</v>
      </c>
      <c r="M12" s="2">
        <f>SUMIF(A:A,A12,L:L)</f>
        <v>2256.4215797763086</v>
      </c>
      <c r="N12" s="3">
        <f>L12/M12</f>
        <v>7.600970757307586E-2</v>
      </c>
      <c r="O12" s="7">
        <f>1/N12</f>
        <v>13.15621427748026</v>
      </c>
      <c r="P12" s="3">
        <f>IF(O12&gt;21,"",N12)</f>
        <v>7.600970757307586E-2</v>
      </c>
      <c r="Q12" s="3">
        <f>IF(ISNUMBER(P12),SUMIF(A:A,A12,P:P),"")</f>
        <v>0.97638918042939593</v>
      </c>
      <c r="R12" s="3">
        <f>IFERROR(P12*(1/Q12),"")</f>
        <v>7.7847756915586014E-2</v>
      </c>
      <c r="S12" s="8">
        <f>IFERROR(1/R12,"")</f>
        <v>12.845585275942467</v>
      </c>
    </row>
    <row r="13" spans="1:19" x14ac:dyDescent="0.25">
      <c r="A13" s="10">
        <v>2</v>
      </c>
      <c r="B13" s="11">
        <v>0.54166666666666663</v>
      </c>
      <c r="C13" s="10" t="s">
        <v>27</v>
      </c>
      <c r="D13" s="10">
        <v>1</v>
      </c>
      <c r="E13" s="10">
        <v>9</v>
      </c>
      <c r="F13" s="10" t="s">
        <v>34</v>
      </c>
      <c r="G13" s="2">
        <v>40.8620666666666</v>
      </c>
      <c r="H13" s="6">
        <f>1+COUNTIFS(A:A,A13,O:O,"&lt;"&amp;O13)</f>
        <v>7</v>
      </c>
      <c r="I13" s="2">
        <f>AVERAGEIF(A:A,A13,G:G)</f>
        <v>47.710612499999982</v>
      </c>
      <c r="J13" s="2">
        <f>G13-I13</f>
        <v>-6.8485458333333824</v>
      </c>
      <c r="K13" s="2">
        <f>90+J13</f>
        <v>83.15145416666661</v>
      </c>
      <c r="L13" s="2">
        <f>EXP(0.06*K13)</f>
        <v>146.80236846382064</v>
      </c>
      <c r="M13" s="2">
        <f>SUMIF(A:A,A13,L:L)</f>
        <v>2256.4215797763086</v>
      </c>
      <c r="N13" s="3">
        <f>L13/M13</f>
        <v>6.5059814078880576E-2</v>
      </c>
      <c r="O13" s="7">
        <f>1/N13</f>
        <v>15.370471221875432</v>
      </c>
      <c r="P13" s="3">
        <f>IF(O13&gt;21,"",N13)</f>
        <v>6.5059814078880576E-2</v>
      </c>
      <c r="Q13" s="3">
        <f>IF(ISNUMBER(P13),SUMIF(A:A,A13,P:P),"")</f>
        <v>0.97638918042939593</v>
      </c>
      <c r="R13" s="3">
        <f>IFERROR(P13*(1/Q13),"")</f>
        <v>6.6633075604410744E-2</v>
      </c>
      <c r="S13" s="8">
        <f>IFERROR(1/R13,"")</f>
        <v>15.007561799140568</v>
      </c>
    </row>
    <row r="14" spans="1:19" x14ac:dyDescent="0.25">
      <c r="A14" s="10">
        <v>2</v>
      </c>
      <c r="B14" s="11">
        <v>0.54166666666666663</v>
      </c>
      <c r="C14" s="10" t="s">
        <v>27</v>
      </c>
      <c r="D14" s="10">
        <v>1</v>
      </c>
      <c r="E14" s="10">
        <v>7</v>
      </c>
      <c r="F14" s="10" t="s">
        <v>32</v>
      </c>
      <c r="G14" s="2">
        <v>23.968700000000002</v>
      </c>
      <c r="H14" s="6">
        <f>1+COUNTIFS(A:A,A14,O:O,"&lt;"&amp;O14)</f>
        <v>8</v>
      </c>
      <c r="I14" s="2">
        <f>AVERAGEIF(A:A,A14,G:G)</f>
        <v>47.710612499999982</v>
      </c>
      <c r="J14" s="2">
        <f>G14-I14</f>
        <v>-23.74191249999998</v>
      </c>
      <c r="K14" s="2">
        <f>90+J14</f>
        <v>66.258087500000016</v>
      </c>
      <c r="L14" s="2">
        <f>EXP(0.06*K14)</f>
        <v>53.275962795315962</v>
      </c>
      <c r="M14" s="2">
        <f>SUMIF(A:A,A14,L:L)</f>
        <v>2256.4215797763086</v>
      </c>
      <c r="N14" s="3">
        <f>L14/M14</f>
        <v>2.3610819570604132E-2</v>
      </c>
      <c r="O14" s="7">
        <f>1/N14</f>
        <v>42.353464140017266</v>
      </c>
      <c r="P14" s="3" t="str">
        <f>IF(O14&gt;21,"",N14)</f>
        <v/>
      </c>
      <c r="Q14" s="3" t="str">
        <f>IF(ISNUMBER(P14),SUMIF(A:A,A14,P:P),"")</f>
        <v/>
      </c>
      <c r="R14" s="3" t="str">
        <f>IFERROR(P14*(1/Q14),"")</f>
        <v/>
      </c>
      <c r="S14" s="8" t="str">
        <f>IFERROR(1/R14,"")</f>
        <v/>
      </c>
    </row>
    <row r="15" spans="1:19" x14ac:dyDescent="0.25">
      <c r="A15" s="10">
        <v>3</v>
      </c>
      <c r="B15" s="11">
        <v>0.56944444444444442</v>
      </c>
      <c r="C15" s="10" t="s">
        <v>21</v>
      </c>
      <c r="D15" s="10">
        <v>4</v>
      </c>
      <c r="E15" s="10">
        <v>1</v>
      </c>
      <c r="F15" s="10" t="s">
        <v>36</v>
      </c>
      <c r="G15" s="2">
        <v>68.580366666666606</v>
      </c>
      <c r="H15" s="6">
        <f>1+COUNTIFS(A:A,A15,O:O,"&lt;"&amp;O15)</f>
        <v>1</v>
      </c>
      <c r="I15" s="2">
        <f>AVERAGEIF(A:A,A15,G:G)</f>
        <v>47.763349999999981</v>
      </c>
      <c r="J15" s="2">
        <f>G15-I15</f>
        <v>20.817016666666625</v>
      </c>
      <c r="K15" s="2">
        <f>90+J15</f>
        <v>110.81701666666663</v>
      </c>
      <c r="L15" s="2">
        <f>EXP(0.06*K15)</f>
        <v>772.02813989371703</v>
      </c>
      <c r="M15" s="2">
        <f>SUMIF(A:A,A15,L:L)</f>
        <v>3824.9195762037998</v>
      </c>
      <c r="N15" s="3">
        <f>L15/M15</f>
        <v>0.20184166608280649</v>
      </c>
      <c r="O15" s="7">
        <f>1/N15</f>
        <v>4.9543784462705798</v>
      </c>
      <c r="P15" s="3">
        <f>IF(O15&gt;21,"",N15)</f>
        <v>0.20184166608280649</v>
      </c>
      <c r="Q15" s="3">
        <f>IF(ISNUMBER(P15),SUMIF(A:A,A15,P:P),"")</f>
        <v>0.87893840073090701</v>
      </c>
      <c r="R15" s="3">
        <f>IFERROR(P15*(1/Q15),"")</f>
        <v>0.22964256188483645</v>
      </c>
      <c r="S15" s="8">
        <f>IFERROR(1/R15,"")</f>
        <v>4.354593468180739</v>
      </c>
    </row>
    <row r="16" spans="1:19" x14ac:dyDescent="0.25">
      <c r="A16" s="10">
        <v>3</v>
      </c>
      <c r="B16" s="11">
        <v>0.56944444444444442</v>
      </c>
      <c r="C16" s="10" t="s">
        <v>21</v>
      </c>
      <c r="D16" s="10">
        <v>4</v>
      </c>
      <c r="E16" s="10">
        <v>4</v>
      </c>
      <c r="F16" s="10" t="s">
        <v>39</v>
      </c>
      <c r="G16" s="2">
        <v>61.351666666666603</v>
      </c>
      <c r="H16" s="6">
        <f>1+COUNTIFS(A:A,A16,O:O,"&lt;"&amp;O16)</f>
        <v>2</v>
      </c>
      <c r="I16" s="2">
        <f>AVERAGEIF(A:A,A16,G:G)</f>
        <v>47.763349999999981</v>
      </c>
      <c r="J16" s="2">
        <f>G16-I16</f>
        <v>13.588316666666621</v>
      </c>
      <c r="K16" s="2">
        <f>90+J16</f>
        <v>103.58831666666663</v>
      </c>
      <c r="L16" s="2">
        <f>EXP(0.06*K16)</f>
        <v>500.34557015263823</v>
      </c>
      <c r="M16" s="2">
        <f>SUMIF(A:A,A16,L:L)</f>
        <v>3824.9195762037998</v>
      </c>
      <c r="N16" s="3">
        <f>L16/M16</f>
        <v>0.13081204981811068</v>
      </c>
      <c r="O16" s="7">
        <f>1/N16</f>
        <v>7.6445556918530295</v>
      </c>
      <c r="P16" s="3">
        <f>IF(O16&gt;21,"",N16)</f>
        <v>0.13081204981811068</v>
      </c>
      <c r="Q16" s="3">
        <f>IF(ISNUMBER(P16),SUMIF(A:A,A16,P:P),"")</f>
        <v>0.87893840073090701</v>
      </c>
      <c r="R16" s="3">
        <f>IFERROR(P16*(1/Q16),"")</f>
        <v>0.14882959910424903</v>
      </c>
      <c r="S16" s="8">
        <f>IFERROR(1/R16,"")</f>
        <v>6.7190935540956538</v>
      </c>
    </row>
    <row r="17" spans="1:19" x14ac:dyDescent="0.25">
      <c r="A17" s="1">
        <v>3</v>
      </c>
      <c r="B17" s="5">
        <v>0.56944444444444442</v>
      </c>
      <c r="C17" s="1" t="s">
        <v>21</v>
      </c>
      <c r="D17" s="1">
        <v>4</v>
      </c>
      <c r="E17" s="1">
        <v>7</v>
      </c>
      <c r="F17" s="1" t="s">
        <v>42</v>
      </c>
      <c r="G17" s="2">
        <v>57.003</v>
      </c>
      <c r="H17" s="6">
        <f>1+COUNTIFS(A:A,A17,O:O,"&lt;"&amp;O17)</f>
        <v>3</v>
      </c>
      <c r="I17" s="2">
        <f>AVERAGEIF(A:A,A17,G:G)</f>
        <v>47.763349999999981</v>
      </c>
      <c r="J17" s="2">
        <f>G17-I17</f>
        <v>9.2396500000000188</v>
      </c>
      <c r="K17" s="2">
        <f>90+J17</f>
        <v>99.239650000000012</v>
      </c>
      <c r="L17" s="2">
        <f>EXP(0.06*K17)</f>
        <v>385.43747966751283</v>
      </c>
      <c r="M17" s="2">
        <f>SUMIF(A:A,A17,L:L)</f>
        <v>3824.9195762037998</v>
      </c>
      <c r="N17" s="3">
        <f>L17/M17</f>
        <v>0.10077008731515769</v>
      </c>
      <c r="O17" s="7">
        <f>1/N17</f>
        <v>9.9235797709741735</v>
      </c>
      <c r="P17" s="3">
        <f>IF(O17&gt;21,"",N17)</f>
        <v>0.10077008731515769</v>
      </c>
      <c r="Q17" s="3">
        <f>IF(ISNUMBER(P17),SUMIF(A:A,A17,P:P),"")</f>
        <v>0.87893840073090701</v>
      </c>
      <c r="R17" s="3">
        <f>IFERROR(P17*(1/Q17),"")</f>
        <v>0.11464977207886169</v>
      </c>
      <c r="S17" s="8">
        <f>IFERROR(1/R17,"")</f>
        <v>8.7222153334256198</v>
      </c>
    </row>
    <row r="18" spans="1:19" x14ac:dyDescent="0.25">
      <c r="A18" s="10">
        <v>3</v>
      </c>
      <c r="B18" s="11">
        <v>0.56944444444444442</v>
      </c>
      <c r="C18" s="10" t="s">
        <v>21</v>
      </c>
      <c r="D18" s="10">
        <v>4</v>
      </c>
      <c r="E18" s="10">
        <v>5</v>
      </c>
      <c r="F18" s="10" t="s">
        <v>40</v>
      </c>
      <c r="G18" s="2">
        <v>54.074433333333303</v>
      </c>
      <c r="H18" s="6">
        <f>1+COUNTIFS(A:A,A18,O:O,"&lt;"&amp;O18)</f>
        <v>4</v>
      </c>
      <c r="I18" s="2">
        <f>AVERAGEIF(A:A,A18,G:G)</f>
        <v>47.763349999999981</v>
      </c>
      <c r="J18" s="2">
        <f>G18-I18</f>
        <v>6.3110833333333218</v>
      </c>
      <c r="K18" s="2">
        <f>90+J18</f>
        <v>96.311083333333329</v>
      </c>
      <c r="L18" s="2">
        <f>EXP(0.06*K18)</f>
        <v>323.32726027555481</v>
      </c>
      <c r="M18" s="2">
        <f>SUMIF(A:A,A18,L:L)</f>
        <v>3824.9195762037998</v>
      </c>
      <c r="N18" s="3">
        <f>L18/M18</f>
        <v>8.4531780037177762E-2</v>
      </c>
      <c r="O18" s="7">
        <f>1/N18</f>
        <v>11.829870370175476</v>
      </c>
      <c r="P18" s="3">
        <f>IF(O18&gt;21,"",N18)</f>
        <v>8.4531780037177762E-2</v>
      </c>
      <c r="Q18" s="3">
        <f>IF(ISNUMBER(P18),SUMIF(A:A,A18,P:P),"")</f>
        <v>0.87893840073090701</v>
      </c>
      <c r="R18" s="3">
        <f>IFERROR(P18*(1/Q18),"")</f>
        <v>9.6174862728585844E-2</v>
      </c>
      <c r="S18" s="8">
        <f>IFERROR(1/R18,"")</f>
        <v>10.397727344015976</v>
      </c>
    </row>
    <row r="19" spans="1:19" x14ac:dyDescent="0.25">
      <c r="A19" s="1">
        <v>3</v>
      </c>
      <c r="B19" s="5">
        <v>0.56944444444444442</v>
      </c>
      <c r="C19" s="1" t="s">
        <v>21</v>
      </c>
      <c r="D19" s="1">
        <v>4</v>
      </c>
      <c r="E19" s="1">
        <v>8</v>
      </c>
      <c r="F19" s="1" t="s">
        <v>43</v>
      </c>
      <c r="G19" s="2">
        <v>51.126066666666702</v>
      </c>
      <c r="H19" s="6">
        <f>1+COUNTIFS(A:A,A19,O:O,"&lt;"&amp;O19)</f>
        <v>5</v>
      </c>
      <c r="I19" s="2">
        <f>AVERAGEIF(A:A,A19,G:G)</f>
        <v>47.763349999999981</v>
      </c>
      <c r="J19" s="2">
        <f>G19-I19</f>
        <v>3.3627166666667208</v>
      </c>
      <c r="K19" s="2">
        <f>90+J19</f>
        <v>93.362716666666728</v>
      </c>
      <c r="L19" s="2">
        <f>EXP(0.06*K19)</f>
        <v>270.90358969501898</v>
      </c>
      <c r="M19" s="2">
        <f>SUMIF(A:A,A19,L:L)</f>
        <v>3824.9195762037998</v>
      </c>
      <c r="N19" s="3">
        <f>L19/M19</f>
        <v>7.0825957068589795E-2</v>
      </c>
      <c r="O19" s="7">
        <f>1/N19</f>
        <v>14.119117360201326</v>
      </c>
      <c r="P19" s="3">
        <f>IF(O19&gt;21,"",N19)</f>
        <v>7.0825957068589795E-2</v>
      </c>
      <c r="Q19" s="3">
        <f>IF(ISNUMBER(P19),SUMIF(A:A,A19,P:P),"")</f>
        <v>0.87893840073090701</v>
      </c>
      <c r="R19" s="3">
        <f>IFERROR(P19*(1/Q19),"")</f>
        <v>8.0581252349075191E-2</v>
      </c>
      <c r="S19" s="8">
        <f>IFERROR(1/R19,"")</f>
        <v>12.40983443230734</v>
      </c>
    </row>
    <row r="20" spans="1:19" x14ac:dyDescent="0.25">
      <c r="A20" s="1">
        <v>3</v>
      </c>
      <c r="B20" s="5">
        <v>0.56944444444444442</v>
      </c>
      <c r="C20" s="1" t="s">
        <v>21</v>
      </c>
      <c r="D20" s="1">
        <v>4</v>
      </c>
      <c r="E20" s="1">
        <v>14</v>
      </c>
      <c r="F20" s="1" t="s">
        <v>49</v>
      </c>
      <c r="G20" s="2">
        <v>50.425533333333291</v>
      </c>
      <c r="H20" s="6">
        <f>1+COUNTIFS(A:A,A20,O:O,"&lt;"&amp;O20)</f>
        <v>6</v>
      </c>
      <c r="I20" s="2">
        <f>AVERAGEIF(A:A,A20,G:G)</f>
        <v>47.763349999999981</v>
      </c>
      <c r="J20" s="2">
        <f>G20-I20</f>
        <v>2.66218333333331</v>
      </c>
      <c r="K20" s="2">
        <f>90+J20</f>
        <v>92.662183333333303</v>
      </c>
      <c r="L20" s="2">
        <f>EXP(0.06*K20)</f>
        <v>259.75295337965662</v>
      </c>
      <c r="M20" s="2">
        <f>SUMIF(A:A,A20,L:L)</f>
        <v>3824.9195762037998</v>
      </c>
      <c r="N20" s="3">
        <f>L20/M20</f>
        <v>6.7910696736128304E-2</v>
      </c>
      <c r="O20" s="7">
        <f>1/N20</f>
        <v>14.725220739312526</v>
      </c>
      <c r="P20" s="3">
        <f>IF(O20&gt;21,"",N20)</f>
        <v>6.7910696736128304E-2</v>
      </c>
      <c r="Q20" s="3">
        <f>IF(ISNUMBER(P20),SUMIF(A:A,A20,P:P),"")</f>
        <v>0.87893840073090701</v>
      </c>
      <c r="R20" s="3">
        <f>IFERROR(P20*(1/Q20),"")</f>
        <v>7.726445525608526E-2</v>
      </c>
      <c r="S20" s="8">
        <f>IFERROR(1/R20,"")</f>
        <v>12.942561967020938</v>
      </c>
    </row>
    <row r="21" spans="1:19" x14ac:dyDescent="0.25">
      <c r="A21" s="1">
        <v>3</v>
      </c>
      <c r="B21" s="5">
        <v>0.56944444444444442</v>
      </c>
      <c r="C21" s="1" t="s">
        <v>21</v>
      </c>
      <c r="D21" s="1">
        <v>4</v>
      </c>
      <c r="E21" s="1">
        <v>12</v>
      </c>
      <c r="F21" s="1" t="s">
        <v>47</v>
      </c>
      <c r="G21" s="2">
        <v>48.007800000000003</v>
      </c>
      <c r="H21" s="6">
        <f>1+COUNTIFS(A:A,A21,O:O,"&lt;"&amp;O21)</f>
        <v>7</v>
      </c>
      <c r="I21" s="2">
        <f>AVERAGEIF(A:A,A21,G:G)</f>
        <v>47.763349999999981</v>
      </c>
      <c r="J21" s="2">
        <f>G21-I21</f>
        <v>0.24445000000002182</v>
      </c>
      <c r="K21" s="2">
        <f>90+J21</f>
        <v>90.244450000000029</v>
      </c>
      <c r="L21" s="2">
        <f>EXP(0.06*K21)</f>
        <v>224.67771554081452</v>
      </c>
      <c r="M21" s="2">
        <f>SUMIF(A:A,A21,L:L)</f>
        <v>3824.9195762037998</v>
      </c>
      <c r="N21" s="3">
        <f>L21/M21</f>
        <v>5.8740507104676237E-2</v>
      </c>
      <c r="O21" s="7">
        <f>1/N21</f>
        <v>17.024027358463027</v>
      </c>
      <c r="P21" s="3">
        <f>IF(O21&gt;21,"",N21)</f>
        <v>5.8740507104676237E-2</v>
      </c>
      <c r="Q21" s="3">
        <f>IF(ISNUMBER(P21),SUMIF(A:A,A21,P:P),"")</f>
        <v>0.87893840073090701</v>
      </c>
      <c r="R21" s="3">
        <f>IFERROR(P21*(1/Q21),"")</f>
        <v>6.6831198927966795E-2</v>
      </c>
      <c r="S21" s="8">
        <f>IFERROR(1/R21,"")</f>
        <v>14.963071380446697</v>
      </c>
    </row>
    <row r="22" spans="1:19" x14ac:dyDescent="0.25">
      <c r="A22" s="10">
        <v>3</v>
      </c>
      <c r="B22" s="11">
        <v>0.56944444444444442</v>
      </c>
      <c r="C22" s="10" t="s">
        <v>21</v>
      </c>
      <c r="D22" s="10">
        <v>4</v>
      </c>
      <c r="E22" s="10">
        <v>2</v>
      </c>
      <c r="F22" s="10" t="s">
        <v>37</v>
      </c>
      <c r="G22" s="2">
        <v>47.815466666666701</v>
      </c>
      <c r="H22" s="6">
        <f>1+COUNTIFS(A:A,A22,O:O,"&lt;"&amp;O22)</f>
        <v>8</v>
      </c>
      <c r="I22" s="2">
        <f>AVERAGEIF(A:A,A22,G:G)</f>
        <v>47.763349999999981</v>
      </c>
      <c r="J22" s="2">
        <f>G22-I22</f>
        <v>5.211666666671988E-2</v>
      </c>
      <c r="K22" s="2">
        <f>90+J22</f>
        <v>90.05211666666672</v>
      </c>
      <c r="L22" s="2">
        <f>EXP(0.06*K22)</f>
        <v>222.09983766708524</v>
      </c>
      <c r="M22" s="2">
        <f>SUMIF(A:A,A22,L:L)</f>
        <v>3824.9195762037998</v>
      </c>
      <c r="N22" s="3">
        <f>L22/M22</f>
        <v>5.8066537934247875E-2</v>
      </c>
      <c r="O22" s="7">
        <f>1/N22</f>
        <v>17.221622565691074</v>
      </c>
      <c r="P22" s="3">
        <f>IF(O22&gt;21,"",N22)</f>
        <v>5.8066537934247875E-2</v>
      </c>
      <c r="Q22" s="3">
        <f>IF(ISNUMBER(P22),SUMIF(A:A,A22,P:P),"")</f>
        <v>0.87893840073090701</v>
      </c>
      <c r="R22" s="3">
        <f>IFERROR(P22*(1/Q22),"")</f>
        <v>6.6064399832753862E-2</v>
      </c>
      <c r="S22" s="8">
        <f>IFERROR(1/R22,"")</f>
        <v>15.136745395879812</v>
      </c>
    </row>
    <row r="23" spans="1:19" x14ac:dyDescent="0.25">
      <c r="A23" s="1">
        <v>3</v>
      </c>
      <c r="B23" s="5">
        <v>0.56944444444444442</v>
      </c>
      <c r="C23" s="1" t="s">
        <v>21</v>
      </c>
      <c r="D23" s="1">
        <v>4</v>
      </c>
      <c r="E23" s="1">
        <v>10</v>
      </c>
      <c r="F23" s="1" t="s">
        <v>45</v>
      </c>
      <c r="G23" s="2">
        <v>46.362733333333303</v>
      </c>
      <c r="H23" s="6">
        <f>1+COUNTIFS(A:A,A23,O:O,"&lt;"&amp;O23)</f>
        <v>9</v>
      </c>
      <c r="I23" s="2">
        <f>AVERAGEIF(A:A,A23,G:G)</f>
        <v>47.763349999999981</v>
      </c>
      <c r="J23" s="2">
        <f>G23-I23</f>
        <v>-1.4006166666666786</v>
      </c>
      <c r="K23" s="2">
        <f>90+J23</f>
        <v>88.599383333333321</v>
      </c>
      <c r="L23" s="2">
        <f>EXP(0.06*K23)</f>
        <v>203.56044748223982</v>
      </c>
      <c r="M23" s="2">
        <f>SUMIF(A:A,A23,L:L)</f>
        <v>3824.9195762037998</v>
      </c>
      <c r="N23" s="3">
        <f>L23/M23</f>
        <v>5.3219536627296053E-2</v>
      </c>
      <c r="O23" s="7">
        <f>1/N23</f>
        <v>18.790092198719083</v>
      </c>
      <c r="P23" s="3">
        <f>IF(O23&gt;21,"",N23)</f>
        <v>5.3219536627296053E-2</v>
      </c>
      <c r="Q23" s="3">
        <f>IF(ISNUMBER(P23),SUMIF(A:A,A23,P:P),"")</f>
        <v>0.87893840073090701</v>
      </c>
      <c r="R23" s="3">
        <f>IFERROR(P23*(1/Q23),"")</f>
        <v>6.0549791183363691E-2</v>
      </c>
      <c r="S23" s="8">
        <f>IFERROR(1/R23,"")</f>
        <v>16.515333586728442</v>
      </c>
    </row>
    <row r="24" spans="1:19" x14ac:dyDescent="0.25">
      <c r="A24" s="10">
        <v>3</v>
      </c>
      <c r="B24" s="11">
        <v>0.56944444444444442</v>
      </c>
      <c r="C24" s="10" t="s">
        <v>21</v>
      </c>
      <c r="D24" s="10">
        <v>4</v>
      </c>
      <c r="E24" s="10">
        <v>3</v>
      </c>
      <c r="F24" s="10" t="s">
        <v>38</v>
      </c>
      <c r="G24" s="2">
        <v>46.046599999999998</v>
      </c>
      <c r="H24" s="6">
        <f>1+COUNTIFS(A:A,A24,O:O,"&lt;"&amp;O24)</f>
        <v>10</v>
      </c>
      <c r="I24" s="2">
        <f>AVERAGEIF(A:A,A24,G:G)</f>
        <v>47.763349999999981</v>
      </c>
      <c r="J24" s="2">
        <f>G24-I24</f>
        <v>-1.7167499999999833</v>
      </c>
      <c r="K24" s="2">
        <f>90+J24</f>
        <v>88.28325000000001</v>
      </c>
      <c r="L24" s="2">
        <f>EXP(0.06*K24)</f>
        <v>199.73570147866835</v>
      </c>
      <c r="M24" s="2">
        <f>SUMIF(A:A,A24,L:L)</f>
        <v>3824.9195762037998</v>
      </c>
      <c r="N24" s="3">
        <f>L24/M24</f>
        <v>5.2219582006716163E-2</v>
      </c>
      <c r="O24" s="7">
        <f>1/N24</f>
        <v>19.149904338019905</v>
      </c>
      <c r="P24" s="3">
        <f>IF(O24&gt;21,"",N24)</f>
        <v>5.2219582006716163E-2</v>
      </c>
      <c r="Q24" s="3">
        <f>IF(ISNUMBER(P24),SUMIF(A:A,A24,P:P),"")</f>
        <v>0.87893840073090701</v>
      </c>
      <c r="R24" s="3">
        <f>IFERROR(P24*(1/Q24),"")</f>
        <v>5.9412106654222231E-2</v>
      </c>
      <c r="S24" s="8">
        <f>IFERROR(1/R24,"")</f>
        <v>16.831586293009071</v>
      </c>
    </row>
    <row r="25" spans="1:19" x14ac:dyDescent="0.25">
      <c r="A25" s="10">
        <v>3</v>
      </c>
      <c r="B25" s="11">
        <v>0.56944444444444442</v>
      </c>
      <c r="C25" s="10" t="s">
        <v>21</v>
      </c>
      <c r="D25" s="10">
        <v>4</v>
      </c>
      <c r="E25" s="10">
        <v>6</v>
      </c>
      <c r="F25" s="10" t="s">
        <v>41</v>
      </c>
      <c r="G25" s="2">
        <v>43.945066666666698</v>
      </c>
      <c r="H25" s="6">
        <f>1+COUNTIFS(A:A,A25,O:O,"&lt;"&amp;O25)</f>
        <v>11</v>
      </c>
      <c r="I25" s="2">
        <f>AVERAGEIF(A:A,A25,G:G)</f>
        <v>47.763349999999981</v>
      </c>
      <c r="J25" s="2">
        <f>G25-I25</f>
        <v>-3.8182833333332837</v>
      </c>
      <c r="K25" s="2">
        <f>90+J25</f>
        <v>86.181716666666716</v>
      </c>
      <c r="L25" s="2">
        <f>EXP(0.06*K25)</f>
        <v>176.07376032517774</v>
      </c>
      <c r="M25" s="2">
        <f>SUMIF(A:A,A25,L:L)</f>
        <v>3824.9195762037998</v>
      </c>
      <c r="N25" s="3">
        <f>L25/M25</f>
        <v>4.6033323529361486E-2</v>
      </c>
      <c r="O25" s="7">
        <f>1/N25</f>
        <v>21.72339347521082</v>
      </c>
      <c r="P25" s="3" t="str">
        <f>IF(O25&gt;21,"",N25)</f>
        <v/>
      </c>
      <c r="Q25" s="3" t="str">
        <f>IF(ISNUMBER(P25),SUMIF(A:A,A25,P:P),"")</f>
        <v/>
      </c>
      <c r="R25" s="3" t="str">
        <f>IFERROR(P25*(1/Q25),"")</f>
        <v/>
      </c>
      <c r="S25" s="8" t="str">
        <f>IFERROR(1/R25,"")</f>
        <v/>
      </c>
    </row>
    <row r="26" spans="1:19" x14ac:dyDescent="0.25">
      <c r="A26" s="1">
        <v>3</v>
      </c>
      <c r="B26" s="5">
        <v>0.56944444444444442</v>
      </c>
      <c r="C26" s="1" t="s">
        <v>21</v>
      </c>
      <c r="D26" s="1">
        <v>4</v>
      </c>
      <c r="E26" s="1">
        <v>11</v>
      </c>
      <c r="F26" s="1" t="s">
        <v>46</v>
      </c>
      <c r="G26" s="2">
        <v>43.586933333333299</v>
      </c>
      <c r="H26" s="6">
        <f>1+COUNTIFS(A:A,A26,O:O,"&lt;"&amp;O26)</f>
        <v>12</v>
      </c>
      <c r="I26" s="2">
        <f>AVERAGEIF(A:A,A26,G:G)</f>
        <v>47.763349999999981</v>
      </c>
      <c r="J26" s="2">
        <f>G26-I26</f>
        <v>-4.1764166666666824</v>
      </c>
      <c r="K26" s="2">
        <f>90+J26</f>
        <v>85.823583333333318</v>
      </c>
      <c r="L26" s="2">
        <f>EXP(0.06*K26)</f>
        <v>172.33064739444939</v>
      </c>
      <c r="M26" s="2">
        <f>SUMIF(A:A,A26,L:L)</f>
        <v>3824.9195762037998</v>
      </c>
      <c r="N26" s="3">
        <f>L26/M26</f>
        <v>4.5054711337352116E-2</v>
      </c>
      <c r="O26" s="7">
        <f>1/N26</f>
        <v>22.19523708658102</v>
      </c>
      <c r="P26" s="3" t="str">
        <f>IF(O26&gt;21,"",N26)</f>
        <v/>
      </c>
      <c r="Q26" s="3" t="str">
        <f>IF(ISNUMBER(P26),SUMIF(A:A,A26,P:P),"")</f>
        <v/>
      </c>
      <c r="R26" s="3" t="str">
        <f>IFERROR(P26*(1/Q26),"")</f>
        <v/>
      </c>
      <c r="S26" s="8" t="str">
        <f>IFERROR(1/R26,"")</f>
        <v/>
      </c>
    </row>
    <row r="27" spans="1:19" x14ac:dyDescent="0.25">
      <c r="A27" s="1">
        <v>3</v>
      </c>
      <c r="B27" s="5">
        <v>0.56944444444444442</v>
      </c>
      <c r="C27" s="1" t="s">
        <v>21</v>
      </c>
      <c r="D27" s="1">
        <v>4</v>
      </c>
      <c r="E27" s="1">
        <v>13</v>
      </c>
      <c r="F27" s="1" t="s">
        <v>48</v>
      </c>
      <c r="G27" s="2">
        <v>26.609400000000001</v>
      </c>
      <c r="H27" s="6">
        <f>1+COUNTIFS(A:A,A27,O:O,"&lt;"&amp;O27)</f>
        <v>13</v>
      </c>
      <c r="I27" s="2">
        <f>AVERAGEIF(A:A,A27,G:G)</f>
        <v>47.763349999999981</v>
      </c>
      <c r="J27" s="2">
        <f>G27-I27</f>
        <v>-21.15394999999998</v>
      </c>
      <c r="K27" s="2">
        <f>90+J27</f>
        <v>68.84605000000002</v>
      </c>
      <c r="L27" s="2">
        <f>EXP(0.06*K27)</f>
        <v>62.225382793593752</v>
      </c>
      <c r="M27" s="2">
        <f>SUMIF(A:A,A27,L:L)</f>
        <v>3824.9195762037998</v>
      </c>
      <c r="N27" s="3">
        <f>L27/M27</f>
        <v>1.6268415989899563E-2</v>
      </c>
      <c r="O27" s="7">
        <f>1/N27</f>
        <v>61.468799459078362</v>
      </c>
      <c r="P27" s="3" t="str">
        <f>IF(O27&gt;21,"",N27)</f>
        <v/>
      </c>
      <c r="Q27" s="3" t="str">
        <f>IF(ISNUMBER(P27),SUMIF(A:A,A27,P:P),"")</f>
        <v/>
      </c>
      <c r="R27" s="3" t="str">
        <f>IFERROR(P27*(1/Q27),"")</f>
        <v/>
      </c>
      <c r="S27" s="8" t="str">
        <f>IFERROR(1/R27,"")</f>
        <v/>
      </c>
    </row>
    <row r="28" spans="1:19" x14ac:dyDescent="0.25">
      <c r="A28" s="1">
        <v>3</v>
      </c>
      <c r="B28" s="5">
        <v>0.56944444444444442</v>
      </c>
      <c r="C28" s="1" t="s">
        <v>21</v>
      </c>
      <c r="D28" s="1">
        <v>4</v>
      </c>
      <c r="E28" s="1">
        <v>9</v>
      </c>
      <c r="F28" s="1" t="s">
        <v>44</v>
      </c>
      <c r="G28" s="2">
        <v>23.751833333333298</v>
      </c>
      <c r="H28" s="6">
        <f>1+COUNTIFS(A:A,A28,O:O,"&lt;"&amp;O28)</f>
        <v>14</v>
      </c>
      <c r="I28" s="2">
        <f>AVERAGEIF(A:A,A28,G:G)</f>
        <v>47.763349999999981</v>
      </c>
      <c r="J28" s="2">
        <f>G28-I28</f>
        <v>-24.011516666666683</v>
      </c>
      <c r="K28" s="2">
        <f>90+J28</f>
        <v>65.988483333333321</v>
      </c>
      <c r="L28" s="2">
        <f>EXP(0.06*K28)</f>
        <v>52.421090457672285</v>
      </c>
      <c r="M28" s="2">
        <f>SUMIF(A:A,A28,L:L)</f>
        <v>3824.9195762037998</v>
      </c>
      <c r="N28" s="3">
        <f>L28/M28</f>
        <v>1.3705148412479766E-2</v>
      </c>
      <c r="O28" s="7">
        <f>1/N28</f>
        <v>72.965280630555625</v>
      </c>
      <c r="P28" s="3" t="str">
        <f>IF(O28&gt;21,"",N28)</f>
        <v/>
      </c>
      <c r="Q28" s="3" t="str">
        <f>IF(ISNUMBER(P28),SUMIF(A:A,A28,P:P),"")</f>
        <v/>
      </c>
      <c r="R28" s="3" t="str">
        <f>IFERROR(P28*(1/Q28),"")</f>
        <v/>
      </c>
      <c r="S28" s="8" t="str">
        <f>IFERROR(1/R28,"")</f>
        <v/>
      </c>
    </row>
    <row r="29" spans="1:19" x14ac:dyDescent="0.25">
      <c r="A29" s="1">
        <v>4</v>
      </c>
      <c r="B29" s="5">
        <v>0.58333333333333337</v>
      </c>
      <c r="C29" s="1" t="s">
        <v>27</v>
      </c>
      <c r="D29" s="1">
        <v>3</v>
      </c>
      <c r="E29" s="1">
        <v>6</v>
      </c>
      <c r="F29" s="1" t="s">
        <v>54</v>
      </c>
      <c r="G29" s="2">
        <v>72.690533333333292</v>
      </c>
      <c r="H29" s="6">
        <f>1+COUNTIFS(A:A,A29,O:O,"&lt;"&amp;O29)</f>
        <v>1</v>
      </c>
      <c r="I29" s="2">
        <f>AVERAGEIF(A:A,A29,G:G)</f>
        <v>47.374936363636316</v>
      </c>
      <c r="J29" s="2">
        <f>G29-I29</f>
        <v>25.315596969696976</v>
      </c>
      <c r="K29" s="2">
        <f>90+J29</f>
        <v>115.31559696969697</v>
      </c>
      <c r="L29" s="2">
        <f>EXP(0.06*K29)</f>
        <v>1011.24327501683</v>
      </c>
      <c r="M29" s="2">
        <f>SUMIF(A:A,A29,L:L)</f>
        <v>3369.8411825946832</v>
      </c>
      <c r="N29" s="3">
        <f>L29/M29</f>
        <v>0.30008633054872963</v>
      </c>
      <c r="O29" s="7">
        <f>1/N29</f>
        <v>3.3323743809703941</v>
      </c>
      <c r="P29" s="3">
        <f>IF(O29&gt;21,"",N29)</f>
        <v>0.30008633054872963</v>
      </c>
      <c r="Q29" s="3">
        <f>IF(ISNUMBER(P29),SUMIF(A:A,A29,P:P),"")</f>
        <v>0.91808494283459519</v>
      </c>
      <c r="R29" s="3">
        <f>IFERROR(P29*(1/Q29),"")</f>
        <v>0.32686118304283535</v>
      </c>
      <c r="S29" s="8">
        <f>IFERROR(1/R29,"")</f>
        <v>3.0594027430566739</v>
      </c>
    </row>
    <row r="30" spans="1:19" x14ac:dyDescent="0.25">
      <c r="A30" s="1">
        <v>4</v>
      </c>
      <c r="B30" s="5">
        <v>0.58333333333333337</v>
      </c>
      <c r="C30" s="1" t="s">
        <v>27</v>
      </c>
      <c r="D30" s="1">
        <v>3</v>
      </c>
      <c r="E30" s="1">
        <v>7</v>
      </c>
      <c r="F30" s="1" t="s">
        <v>55</v>
      </c>
      <c r="G30" s="2">
        <v>66.551899999999904</v>
      </c>
      <c r="H30" s="6">
        <f>1+COUNTIFS(A:A,A30,O:O,"&lt;"&amp;O30)</f>
        <v>2</v>
      </c>
      <c r="I30" s="2">
        <f>AVERAGEIF(A:A,A30,G:G)</f>
        <v>47.374936363636316</v>
      </c>
      <c r="J30" s="2">
        <f>G30-I30</f>
        <v>19.176963636363588</v>
      </c>
      <c r="K30" s="2">
        <f>90+J30</f>
        <v>109.17696363636358</v>
      </c>
      <c r="L30" s="2">
        <f>EXP(0.06*K30)</f>
        <v>699.67631305799159</v>
      </c>
      <c r="M30" s="2">
        <f>SUMIF(A:A,A30,L:L)</f>
        <v>3369.8411825946832</v>
      </c>
      <c r="N30" s="3">
        <f>L30/M30</f>
        <v>0.2076288688831503</v>
      </c>
      <c r="O30" s="7">
        <f>1/N30</f>
        <v>4.8162859306563073</v>
      </c>
      <c r="P30" s="3">
        <f>IF(O30&gt;21,"",N30)</f>
        <v>0.2076288688831503</v>
      </c>
      <c r="Q30" s="3">
        <f>IF(ISNUMBER(P30),SUMIF(A:A,A30,P:P),"")</f>
        <v>0.91808494283459519</v>
      </c>
      <c r="R30" s="3">
        <f>IFERROR(P30*(1/Q30),"")</f>
        <v>0.22615431230371166</v>
      </c>
      <c r="S30" s="8">
        <f>IFERROR(1/R30,"")</f>
        <v>4.4217595933216609</v>
      </c>
    </row>
    <row r="31" spans="1:19" x14ac:dyDescent="0.25">
      <c r="A31" s="10">
        <v>4</v>
      </c>
      <c r="B31" s="11">
        <v>0.58333333333333337</v>
      </c>
      <c r="C31" s="10" t="s">
        <v>27</v>
      </c>
      <c r="D31" s="10">
        <v>3</v>
      </c>
      <c r="E31" s="10">
        <v>8</v>
      </c>
      <c r="F31" s="10" t="s">
        <v>56</v>
      </c>
      <c r="G31" s="2">
        <v>53.1689333333333</v>
      </c>
      <c r="H31" s="6">
        <f>1+COUNTIFS(A:A,A31,O:O,"&lt;"&amp;O31)</f>
        <v>3</v>
      </c>
      <c r="I31" s="2">
        <f>AVERAGEIF(A:A,A31,G:G)</f>
        <v>47.374936363636316</v>
      </c>
      <c r="J31" s="2">
        <f>G31-I31</f>
        <v>5.793996969696984</v>
      </c>
      <c r="K31" s="2">
        <f>90+J31</f>
        <v>95.793996969696991</v>
      </c>
      <c r="L31" s="2">
        <f>EXP(0.06*K31)</f>
        <v>313.44998760676464</v>
      </c>
      <c r="M31" s="2">
        <f>SUMIF(A:A,A31,L:L)</f>
        <v>3369.8411825946832</v>
      </c>
      <c r="N31" s="3">
        <f>L31/M31</f>
        <v>9.3016249319327546E-2</v>
      </c>
      <c r="O31" s="7">
        <f>1/N31</f>
        <v>10.750809749025359</v>
      </c>
      <c r="P31" s="3">
        <f>IF(O31&gt;21,"",N31)</f>
        <v>9.3016249319327546E-2</v>
      </c>
      <c r="Q31" s="3">
        <f>IF(ISNUMBER(P31),SUMIF(A:A,A31,P:P),"")</f>
        <v>0.91808494283459519</v>
      </c>
      <c r="R31" s="3">
        <f>IFERROR(P31*(1/Q31),"")</f>
        <v>0.10131551556889613</v>
      </c>
      <c r="S31" s="8">
        <f>IFERROR(1/R31,"")</f>
        <v>9.8701565538595553</v>
      </c>
    </row>
    <row r="32" spans="1:19" x14ac:dyDescent="0.25">
      <c r="A32" s="10">
        <v>4</v>
      </c>
      <c r="B32" s="11">
        <v>0.58333333333333337</v>
      </c>
      <c r="C32" s="10" t="s">
        <v>27</v>
      </c>
      <c r="D32" s="10">
        <v>3</v>
      </c>
      <c r="E32" s="10">
        <v>9</v>
      </c>
      <c r="F32" s="10" t="s">
        <v>57</v>
      </c>
      <c r="G32" s="2">
        <v>53.027266666666591</v>
      </c>
      <c r="H32" s="6">
        <f>1+COUNTIFS(A:A,A32,O:O,"&lt;"&amp;O32)</f>
        <v>4</v>
      </c>
      <c r="I32" s="2">
        <f>AVERAGEIF(A:A,A32,G:G)</f>
        <v>47.374936363636316</v>
      </c>
      <c r="J32" s="2">
        <f>G32-I32</f>
        <v>5.6523303030302756</v>
      </c>
      <c r="K32" s="2">
        <f>90+J32</f>
        <v>95.652330303030283</v>
      </c>
      <c r="L32" s="2">
        <f>EXP(0.06*K32)</f>
        <v>310.79695407805684</v>
      </c>
      <c r="M32" s="2">
        <f>SUMIF(A:A,A32,L:L)</f>
        <v>3369.8411825946832</v>
      </c>
      <c r="N32" s="3">
        <f>L32/M32</f>
        <v>9.2228961911715937E-2</v>
      </c>
      <c r="O32" s="7">
        <f>1/N32</f>
        <v>10.842581107626769</v>
      </c>
      <c r="P32" s="3">
        <f>IF(O32&gt;21,"",N32)</f>
        <v>9.2228961911715937E-2</v>
      </c>
      <c r="Q32" s="3">
        <f>IF(ISNUMBER(P32),SUMIF(A:A,A32,P:P),"")</f>
        <v>0.91808494283459519</v>
      </c>
      <c r="R32" s="3">
        <f>IFERROR(P32*(1/Q32),"")</f>
        <v>0.100457983361494</v>
      </c>
      <c r="S32" s="8">
        <f>IFERROR(1/R32,"")</f>
        <v>9.9544104563749833</v>
      </c>
    </row>
    <row r="33" spans="1:19" x14ac:dyDescent="0.25">
      <c r="A33" s="1">
        <v>4</v>
      </c>
      <c r="B33" s="5">
        <v>0.58333333333333337</v>
      </c>
      <c r="C33" s="1" t="s">
        <v>27</v>
      </c>
      <c r="D33" s="1">
        <v>3</v>
      </c>
      <c r="E33" s="1">
        <v>5</v>
      </c>
      <c r="F33" s="1" t="s">
        <v>53</v>
      </c>
      <c r="G33" s="2">
        <v>49.681166666666698</v>
      </c>
      <c r="H33" s="6">
        <f>1+COUNTIFS(A:A,A33,O:O,"&lt;"&amp;O33)</f>
        <v>5</v>
      </c>
      <c r="I33" s="2">
        <f>AVERAGEIF(A:A,A33,G:G)</f>
        <v>47.374936363636316</v>
      </c>
      <c r="J33" s="2">
        <f>G33-I33</f>
        <v>2.3062303030303823</v>
      </c>
      <c r="K33" s="2">
        <f>90+J33</f>
        <v>92.306230303030389</v>
      </c>
      <c r="L33" s="2">
        <f>EXP(0.06*K33)</f>
        <v>254.26418328770555</v>
      </c>
      <c r="M33" s="2">
        <f>SUMIF(A:A,A33,L:L)</f>
        <v>3369.8411825946832</v>
      </c>
      <c r="N33" s="3">
        <f>L33/M33</f>
        <v>7.5452868402518969E-2</v>
      </c>
      <c r="O33" s="7">
        <f>1/N33</f>
        <v>13.253306616062529</v>
      </c>
      <c r="P33" s="3">
        <f>IF(O33&gt;21,"",N33)</f>
        <v>7.5452868402518969E-2</v>
      </c>
      <c r="Q33" s="3">
        <f>IF(ISNUMBER(P33),SUMIF(A:A,A33,P:P),"")</f>
        <v>0.91808494283459519</v>
      </c>
      <c r="R33" s="3">
        <f>IFERROR(P33*(1/Q33),"")</f>
        <v>8.2185062494933847E-2</v>
      </c>
      <c r="S33" s="8">
        <f>IFERROR(1/R33,"")</f>
        <v>12.167661246977129</v>
      </c>
    </row>
    <row r="34" spans="1:19" x14ac:dyDescent="0.25">
      <c r="A34" s="1">
        <v>4</v>
      </c>
      <c r="B34" s="5">
        <v>0.58333333333333337</v>
      </c>
      <c r="C34" s="1" t="s">
        <v>27</v>
      </c>
      <c r="D34" s="1">
        <v>3</v>
      </c>
      <c r="E34" s="1">
        <v>4</v>
      </c>
      <c r="F34" s="1" t="s">
        <v>52</v>
      </c>
      <c r="G34" s="2">
        <v>43.241133333333295</v>
      </c>
      <c r="H34" s="6">
        <f>1+COUNTIFS(A:A,A34,O:O,"&lt;"&amp;O34)</f>
        <v>6</v>
      </c>
      <c r="I34" s="2">
        <f>AVERAGEIF(A:A,A34,G:G)</f>
        <v>47.374936363636316</v>
      </c>
      <c r="J34" s="2">
        <f>G34-I34</f>
        <v>-4.1338030303030209</v>
      </c>
      <c r="K34" s="2">
        <f>90+J34</f>
        <v>85.866196969696972</v>
      </c>
      <c r="L34" s="2">
        <f>EXP(0.06*K34)</f>
        <v>172.77182929760241</v>
      </c>
      <c r="M34" s="2">
        <f>SUMIF(A:A,A34,L:L)</f>
        <v>3369.8411825946832</v>
      </c>
      <c r="N34" s="3">
        <f>L34/M34</f>
        <v>5.1270021326219578E-2</v>
      </c>
      <c r="O34" s="7">
        <f>1/N34</f>
        <v>19.504575464036296</v>
      </c>
      <c r="P34" s="3">
        <f>IF(O34&gt;21,"",N34)</f>
        <v>5.1270021326219578E-2</v>
      </c>
      <c r="Q34" s="3">
        <f>IF(ISNUMBER(P34),SUMIF(A:A,A34,P:P),"")</f>
        <v>0.91808494283459519</v>
      </c>
      <c r="R34" s="3">
        <f>IFERROR(P34*(1/Q34),"")</f>
        <v>5.5844529121589714E-2</v>
      </c>
      <c r="S34" s="8">
        <f>IFERROR(1/R34,"")</f>
        <v>17.906857049912809</v>
      </c>
    </row>
    <row r="35" spans="1:19" x14ac:dyDescent="0.25">
      <c r="A35" s="1">
        <v>4</v>
      </c>
      <c r="B35" s="5">
        <v>0.58333333333333337</v>
      </c>
      <c r="C35" s="1" t="s">
        <v>27</v>
      </c>
      <c r="D35" s="1">
        <v>3</v>
      </c>
      <c r="E35" s="1">
        <v>1</v>
      </c>
      <c r="F35" s="1" t="s">
        <v>50</v>
      </c>
      <c r="G35" s="2">
        <v>42.994633333333297</v>
      </c>
      <c r="H35" s="6">
        <f>1+COUNTIFS(A:A,A35,O:O,"&lt;"&amp;O35)</f>
        <v>7</v>
      </c>
      <c r="I35" s="2">
        <f>AVERAGEIF(A:A,A35,G:G)</f>
        <v>47.374936363636316</v>
      </c>
      <c r="J35" s="2">
        <f>G35-I35</f>
        <v>-4.3803030303030184</v>
      </c>
      <c r="K35" s="2">
        <f>90+J35</f>
        <v>85.619696969696975</v>
      </c>
      <c r="L35" s="2">
        <f>EXP(0.06*K35)</f>
        <v>170.23533753558644</v>
      </c>
      <c r="M35" s="2">
        <f>SUMIF(A:A,A35,L:L)</f>
        <v>3369.8411825946832</v>
      </c>
      <c r="N35" s="3">
        <f>L35/M35</f>
        <v>5.0517317675045449E-2</v>
      </c>
      <c r="O35" s="7">
        <f>1/N35</f>
        <v>19.795191946503131</v>
      </c>
      <c r="P35" s="3">
        <f>IF(O35&gt;21,"",N35)</f>
        <v>5.0517317675045449E-2</v>
      </c>
      <c r="Q35" s="3">
        <f>IF(ISNUMBER(P35),SUMIF(A:A,A35,P:P),"")</f>
        <v>0.91808494283459519</v>
      </c>
      <c r="R35" s="3">
        <f>IFERROR(P35*(1/Q35),"")</f>
        <v>5.5024666365916859E-2</v>
      </c>
      <c r="S35" s="8">
        <f>IFERROR(1/R35,"")</f>
        <v>18.173667666605166</v>
      </c>
    </row>
    <row r="36" spans="1:19" x14ac:dyDescent="0.25">
      <c r="A36" s="1">
        <v>4</v>
      </c>
      <c r="B36" s="5">
        <v>0.58333333333333337</v>
      </c>
      <c r="C36" s="1" t="s">
        <v>27</v>
      </c>
      <c r="D36" s="1">
        <v>3</v>
      </c>
      <c r="E36" s="1">
        <v>2</v>
      </c>
      <c r="F36" s="1" t="s">
        <v>51</v>
      </c>
      <c r="G36" s="2">
        <v>42.102499999999999</v>
      </c>
      <c r="H36" s="6">
        <f>1+COUNTIFS(A:A,A36,O:O,"&lt;"&amp;O36)</f>
        <v>8</v>
      </c>
      <c r="I36" s="2">
        <f>AVERAGEIF(A:A,A36,G:G)</f>
        <v>47.374936363636316</v>
      </c>
      <c r="J36" s="2">
        <f>G36-I36</f>
        <v>-5.2724363636363165</v>
      </c>
      <c r="K36" s="2">
        <f>90+J36</f>
        <v>84.727563636363683</v>
      </c>
      <c r="L36" s="2">
        <f>EXP(0.06*K36)</f>
        <v>161.36256960356693</v>
      </c>
      <c r="M36" s="2">
        <f>SUMIF(A:A,A36,L:L)</f>
        <v>3369.8411825946832</v>
      </c>
      <c r="N36" s="3">
        <f>L36/M36</f>
        <v>4.7884324767887808E-2</v>
      </c>
      <c r="O36" s="7">
        <f>1/N36</f>
        <v>20.883660881663307</v>
      </c>
      <c r="P36" s="3">
        <f>IF(O36&gt;21,"",N36)</f>
        <v>4.7884324767887808E-2</v>
      </c>
      <c r="Q36" s="3">
        <f>IF(ISNUMBER(P36),SUMIF(A:A,A36,P:P),"")</f>
        <v>0.91808494283459519</v>
      </c>
      <c r="R36" s="3">
        <f>IFERROR(P36*(1/Q36),"")</f>
        <v>5.2156747740622504E-2</v>
      </c>
      <c r="S36" s="8">
        <f>IFERROR(1/R36,"")</f>
        <v>19.172974606718928</v>
      </c>
    </row>
    <row r="37" spans="1:19" x14ac:dyDescent="0.25">
      <c r="A37" s="10">
        <v>4</v>
      </c>
      <c r="B37" s="11">
        <v>0.58333333333333337</v>
      </c>
      <c r="C37" s="10" t="s">
        <v>27</v>
      </c>
      <c r="D37" s="10">
        <v>3</v>
      </c>
      <c r="E37" s="10">
        <v>12</v>
      </c>
      <c r="F37" s="10" t="s">
        <v>60</v>
      </c>
      <c r="G37" s="2">
        <v>36.014200000000002</v>
      </c>
      <c r="H37" s="6">
        <f>1+COUNTIFS(A:A,A37,O:O,"&lt;"&amp;O37)</f>
        <v>9</v>
      </c>
      <c r="I37" s="2">
        <f>AVERAGEIF(A:A,A37,G:G)</f>
        <v>47.374936363636316</v>
      </c>
      <c r="J37" s="2">
        <f>G37-I37</f>
        <v>-11.360736363636313</v>
      </c>
      <c r="K37" s="2">
        <f>90+J37</f>
        <v>78.639263636363694</v>
      </c>
      <c r="L37" s="2">
        <f>EXP(0.06*K37)</f>
        <v>111.98397919725362</v>
      </c>
      <c r="M37" s="2">
        <f>SUMIF(A:A,A37,L:L)</f>
        <v>3369.8411825946832</v>
      </c>
      <c r="N37" s="3">
        <f>L37/M37</f>
        <v>3.3231233500158337E-2</v>
      </c>
      <c r="O37" s="7">
        <f>1/N37</f>
        <v>30.092172172761366</v>
      </c>
      <c r="P37" s="3" t="str">
        <f>IF(O37&gt;21,"",N37)</f>
        <v/>
      </c>
      <c r="Q37" s="3" t="str">
        <f>IF(ISNUMBER(P37),SUMIF(A:A,A37,P:P),"")</f>
        <v/>
      </c>
      <c r="R37" s="3" t="str">
        <f>IFERROR(P37*(1/Q37),"")</f>
        <v/>
      </c>
      <c r="S37" s="8" t="str">
        <f>IFERROR(1/R37,"")</f>
        <v/>
      </c>
    </row>
    <row r="38" spans="1:19" x14ac:dyDescent="0.25">
      <c r="A38" s="10">
        <v>4</v>
      </c>
      <c r="B38" s="11">
        <v>0.58333333333333337</v>
      </c>
      <c r="C38" s="10" t="s">
        <v>27</v>
      </c>
      <c r="D38" s="10">
        <v>3</v>
      </c>
      <c r="E38" s="10">
        <v>10</v>
      </c>
      <c r="F38" s="10" t="s">
        <v>58</v>
      </c>
      <c r="G38" s="2">
        <v>30.841466666666602</v>
      </c>
      <c r="H38" s="6">
        <f>1+COUNTIFS(A:A,A38,O:O,"&lt;"&amp;O38)</f>
        <v>10</v>
      </c>
      <c r="I38" s="2">
        <f>AVERAGEIF(A:A,A38,G:G)</f>
        <v>47.374936363636316</v>
      </c>
      <c r="J38" s="2">
        <f>G38-I38</f>
        <v>-16.533469696969714</v>
      </c>
      <c r="K38" s="2">
        <f>90+J38</f>
        <v>73.466530303030282</v>
      </c>
      <c r="L38" s="2">
        <f>EXP(0.06*K38)</f>
        <v>82.10441724032043</v>
      </c>
      <c r="M38" s="2">
        <f>SUMIF(A:A,A38,L:L)</f>
        <v>3369.8411825946832</v>
      </c>
      <c r="N38" s="3">
        <f>L38/M38</f>
        <v>2.4364476778428571E-2</v>
      </c>
      <c r="O38" s="7">
        <f>1/N38</f>
        <v>41.043360343586933</v>
      </c>
      <c r="P38" s="3" t="str">
        <f>IF(O38&gt;21,"",N38)</f>
        <v/>
      </c>
      <c r="Q38" s="3" t="str">
        <f>IF(ISNUMBER(P38),SUMIF(A:A,A38,P:P),"")</f>
        <v/>
      </c>
      <c r="R38" s="3" t="str">
        <f>IFERROR(P38*(1/Q38),"")</f>
        <v/>
      </c>
      <c r="S38" s="8" t="str">
        <f>IFERROR(1/R38,"")</f>
        <v/>
      </c>
    </row>
    <row r="39" spans="1:19" x14ac:dyDescent="0.25">
      <c r="A39" s="10">
        <v>4</v>
      </c>
      <c r="B39" s="11">
        <v>0.58333333333333337</v>
      </c>
      <c r="C39" s="10" t="s">
        <v>27</v>
      </c>
      <c r="D39" s="10">
        <v>3</v>
      </c>
      <c r="E39" s="10">
        <v>11</v>
      </c>
      <c r="F39" s="10" t="s">
        <v>59</v>
      </c>
      <c r="G39" s="2">
        <v>30.810566666666599</v>
      </c>
      <c r="H39" s="6">
        <f>1+COUNTIFS(A:A,A39,O:O,"&lt;"&amp;O39)</f>
        <v>11</v>
      </c>
      <c r="I39" s="2">
        <f>AVERAGEIF(A:A,A39,G:G)</f>
        <v>47.374936363636316</v>
      </c>
      <c r="J39" s="2">
        <f>G39-I39</f>
        <v>-16.564369696969717</v>
      </c>
      <c r="K39" s="2">
        <f>90+J39</f>
        <v>73.43563030303028</v>
      </c>
      <c r="L39" s="2">
        <f>EXP(0.06*K39)</f>
        <v>81.952336673005206</v>
      </c>
      <c r="M39" s="2">
        <f>SUMIF(A:A,A39,L:L)</f>
        <v>3369.8411825946832</v>
      </c>
      <c r="N39" s="3">
        <f>L39/M39</f>
        <v>2.4319346886818031E-2</v>
      </c>
      <c r="O39" s="7">
        <f>1/N39</f>
        <v>41.119525316777164</v>
      </c>
      <c r="P39" s="3" t="str">
        <f>IF(O39&gt;21,"",N39)</f>
        <v/>
      </c>
      <c r="Q39" s="3" t="str">
        <f>IF(ISNUMBER(P39),SUMIF(A:A,A39,P:P),"")</f>
        <v/>
      </c>
      <c r="R39" s="3" t="str">
        <f>IFERROR(P39*(1/Q39),"")</f>
        <v/>
      </c>
      <c r="S39" s="8" t="str">
        <f>IFERROR(1/R39,"")</f>
        <v/>
      </c>
    </row>
    <row r="40" spans="1:19" x14ac:dyDescent="0.25">
      <c r="A40" s="10">
        <v>5</v>
      </c>
      <c r="B40" s="11">
        <v>0.59375</v>
      </c>
      <c r="C40" s="10" t="s">
        <v>21</v>
      </c>
      <c r="D40" s="10">
        <v>5</v>
      </c>
      <c r="E40" s="10">
        <v>2</v>
      </c>
      <c r="F40" s="10" t="s">
        <v>62</v>
      </c>
      <c r="G40" s="2">
        <v>76.184033333333304</v>
      </c>
      <c r="H40" s="6">
        <f>1+COUNTIFS(A:A,A40,O:O,"&lt;"&amp;O40)</f>
        <v>1</v>
      </c>
      <c r="I40" s="2">
        <f>AVERAGEIF(A:A,A40,G:G)</f>
        <v>49.654218181818152</v>
      </c>
      <c r="J40" s="2">
        <f>G40-I40</f>
        <v>26.529815151515152</v>
      </c>
      <c r="K40" s="2">
        <f>90+J40</f>
        <v>116.52981515151515</v>
      </c>
      <c r="L40" s="2">
        <f>EXP(0.06*K40)</f>
        <v>1087.6654715018808</v>
      </c>
      <c r="M40" s="2">
        <f>SUMIF(A:A,A40,L:L)</f>
        <v>3280.7627302296087</v>
      </c>
      <c r="N40" s="3">
        <f>L40/M40</f>
        <v>0.3315282332001373</v>
      </c>
      <c r="O40" s="7">
        <f>1/N40</f>
        <v>3.016334356646841</v>
      </c>
      <c r="P40" s="3">
        <f>IF(O40&gt;21,"",N40)</f>
        <v>0.3315282332001373</v>
      </c>
      <c r="Q40" s="3">
        <f>IF(ISNUMBER(P40),SUMIF(A:A,A40,P:P),"")</f>
        <v>0.86891931237886244</v>
      </c>
      <c r="R40" s="3">
        <f>IFERROR(P40*(1/Q40),"")</f>
        <v>0.3815408732169896</v>
      </c>
      <c r="S40" s="8">
        <f>IFERROR(1/R40,"")</f>
        <v>2.6209511750823111</v>
      </c>
    </row>
    <row r="41" spans="1:19" x14ac:dyDescent="0.25">
      <c r="A41" s="10">
        <v>5</v>
      </c>
      <c r="B41" s="11">
        <v>0.59375</v>
      </c>
      <c r="C41" s="10" t="s">
        <v>21</v>
      </c>
      <c r="D41" s="10">
        <v>5</v>
      </c>
      <c r="E41" s="10">
        <v>1</v>
      </c>
      <c r="F41" s="10" t="s">
        <v>61</v>
      </c>
      <c r="G41" s="2">
        <v>58.887033333333306</v>
      </c>
      <c r="H41" s="6">
        <f>1+COUNTIFS(A:A,A41,O:O,"&lt;"&amp;O41)</f>
        <v>2</v>
      </c>
      <c r="I41" s="2">
        <f>AVERAGEIF(A:A,A41,G:G)</f>
        <v>49.654218181818152</v>
      </c>
      <c r="J41" s="2">
        <f>G41-I41</f>
        <v>9.2328151515151546</v>
      </c>
      <c r="K41" s="2">
        <f>90+J41</f>
        <v>99.232815151515155</v>
      </c>
      <c r="L41" s="2">
        <f>EXP(0.06*K41)</f>
        <v>385.27944766703621</v>
      </c>
      <c r="M41" s="2">
        <f>SUMIF(A:A,A41,L:L)</f>
        <v>3280.7627302296087</v>
      </c>
      <c r="N41" s="3">
        <f>L41/M41</f>
        <v>0.11743593772173579</v>
      </c>
      <c r="O41" s="7">
        <f>1/N41</f>
        <v>8.5152809216672498</v>
      </c>
      <c r="P41" s="3">
        <f>IF(O41&gt;21,"",N41)</f>
        <v>0.11743593772173579</v>
      </c>
      <c r="Q41" s="3">
        <f>IF(ISNUMBER(P41),SUMIF(A:A,A41,P:P),"")</f>
        <v>0.86891931237886244</v>
      </c>
      <c r="R41" s="3">
        <f>IFERROR(P41*(1/Q41),"")</f>
        <v>0.13515171782777902</v>
      </c>
      <c r="S41" s="8">
        <f>IFERROR(1/R41,"")</f>
        <v>7.3990920431679523</v>
      </c>
    </row>
    <row r="42" spans="1:19" x14ac:dyDescent="0.25">
      <c r="A42" s="1">
        <v>5</v>
      </c>
      <c r="B42" s="5">
        <v>0.59375</v>
      </c>
      <c r="C42" s="1" t="s">
        <v>21</v>
      </c>
      <c r="D42" s="1">
        <v>5</v>
      </c>
      <c r="E42" s="1">
        <v>4</v>
      </c>
      <c r="F42" s="1" t="s">
        <v>64</v>
      </c>
      <c r="G42" s="2">
        <v>56.225533333333303</v>
      </c>
      <c r="H42" s="6">
        <f>1+COUNTIFS(A:A,A42,O:O,"&lt;"&amp;O42)</f>
        <v>3</v>
      </c>
      <c r="I42" s="2">
        <f>AVERAGEIF(A:A,A42,G:G)</f>
        <v>49.654218181818152</v>
      </c>
      <c r="J42" s="2">
        <f>G42-I42</f>
        <v>6.5713151515151509</v>
      </c>
      <c r="K42" s="2">
        <f>90+J42</f>
        <v>96.571315151515151</v>
      </c>
      <c r="L42" s="2">
        <f>EXP(0.06*K42)</f>
        <v>328.41528130427781</v>
      </c>
      <c r="M42" s="2">
        <f>SUMIF(A:A,A42,L:L)</f>
        <v>3280.7627302296087</v>
      </c>
      <c r="N42" s="3">
        <f>L42/M42</f>
        <v>0.10010333215449969</v>
      </c>
      <c r="O42" s="7">
        <f>1/N42</f>
        <v>9.9896774510622475</v>
      </c>
      <c r="P42" s="3">
        <f>IF(O42&gt;21,"",N42)</f>
        <v>0.10010333215449969</v>
      </c>
      <c r="Q42" s="3">
        <f>IF(ISNUMBER(P42),SUMIF(A:A,A42,P:P),"")</f>
        <v>0.86891931237886244</v>
      </c>
      <c r="R42" s="3">
        <f>IFERROR(P42*(1/Q42),"")</f>
        <v>0.11520440474552726</v>
      </c>
      <c r="S42" s="8">
        <f>IFERROR(1/R42,"")</f>
        <v>8.6802236616636339</v>
      </c>
    </row>
    <row r="43" spans="1:19" x14ac:dyDescent="0.25">
      <c r="A43" s="1">
        <v>5</v>
      </c>
      <c r="B43" s="5">
        <v>0.59375</v>
      </c>
      <c r="C43" s="1" t="s">
        <v>21</v>
      </c>
      <c r="D43" s="1">
        <v>5</v>
      </c>
      <c r="E43" s="1">
        <v>8</v>
      </c>
      <c r="F43" s="1" t="s">
        <v>67</v>
      </c>
      <c r="G43" s="2">
        <v>53.955466666666595</v>
      </c>
      <c r="H43" s="6">
        <f>1+COUNTIFS(A:A,A43,O:O,"&lt;"&amp;O43)</f>
        <v>4</v>
      </c>
      <c r="I43" s="2">
        <f>AVERAGEIF(A:A,A43,G:G)</f>
        <v>49.654218181818152</v>
      </c>
      <c r="J43" s="2">
        <f>G43-I43</f>
        <v>4.3012484848484434</v>
      </c>
      <c r="K43" s="2">
        <f>90+J43</f>
        <v>94.301248484848443</v>
      </c>
      <c r="L43" s="2">
        <f>EXP(0.06*K43)</f>
        <v>286.59638705628595</v>
      </c>
      <c r="M43" s="2">
        <f>SUMIF(A:A,A43,L:L)</f>
        <v>3280.7627302296087</v>
      </c>
      <c r="N43" s="3">
        <f>L43/M43</f>
        <v>8.7356633387574517E-2</v>
      </c>
      <c r="O43" s="7">
        <f>1/N43</f>
        <v>11.447327595184531</v>
      </c>
      <c r="P43" s="3">
        <f>IF(O43&gt;21,"",N43)</f>
        <v>8.7356633387574517E-2</v>
      </c>
      <c r="Q43" s="3">
        <f>IF(ISNUMBER(P43),SUMIF(A:A,A43,P:P),"")</f>
        <v>0.86891931237886244</v>
      </c>
      <c r="R43" s="3">
        <f>IFERROR(P43*(1/Q43),"")</f>
        <v>0.10053480472014835</v>
      </c>
      <c r="S43" s="8">
        <f>IFERROR(1/R43,"")</f>
        <v>9.9468040225833185</v>
      </c>
    </row>
    <row r="44" spans="1:19" x14ac:dyDescent="0.25">
      <c r="A44" s="1">
        <v>5</v>
      </c>
      <c r="B44" s="5">
        <v>0.59375</v>
      </c>
      <c r="C44" s="1" t="s">
        <v>21</v>
      </c>
      <c r="D44" s="1">
        <v>5</v>
      </c>
      <c r="E44" s="1">
        <v>3</v>
      </c>
      <c r="F44" s="1" t="s">
        <v>63</v>
      </c>
      <c r="G44" s="2">
        <v>53.047266666666602</v>
      </c>
      <c r="H44" s="6">
        <f>1+COUNTIFS(A:A,A44,O:O,"&lt;"&amp;O44)</f>
        <v>5</v>
      </c>
      <c r="I44" s="2">
        <f>AVERAGEIF(A:A,A44,G:G)</f>
        <v>49.654218181818152</v>
      </c>
      <c r="J44" s="2">
        <f>G44-I44</f>
        <v>3.3930484848484497</v>
      </c>
      <c r="K44" s="2">
        <f>90+J44</f>
        <v>93.39304848484845</v>
      </c>
      <c r="L44" s="2">
        <f>EXP(0.06*K44)</f>
        <v>271.39705849864396</v>
      </c>
      <c r="M44" s="2">
        <f>SUMIF(A:A,A44,L:L)</f>
        <v>3280.7627302296087</v>
      </c>
      <c r="N44" s="3">
        <f>L44/M44</f>
        <v>8.2723769079042747E-2</v>
      </c>
      <c r="O44" s="7">
        <f>1/N44</f>
        <v>12.088424054330718</v>
      </c>
      <c r="P44" s="3">
        <f>IF(O44&gt;21,"",N44)</f>
        <v>8.2723769079042747E-2</v>
      </c>
      <c r="Q44" s="3">
        <f>IF(ISNUMBER(P44),SUMIF(A:A,A44,P:P),"")</f>
        <v>0.86891931237886244</v>
      </c>
      <c r="R44" s="3">
        <f>IFERROR(P44*(1/Q44),"")</f>
        <v>9.5203050387460936E-2</v>
      </c>
      <c r="S44" s="8">
        <f>IFERROR(1/R44,"")</f>
        <v>10.503865117033147</v>
      </c>
    </row>
    <row r="45" spans="1:19" x14ac:dyDescent="0.25">
      <c r="A45" s="1">
        <v>5</v>
      </c>
      <c r="B45" s="5">
        <v>0.59375</v>
      </c>
      <c r="C45" s="1" t="s">
        <v>21</v>
      </c>
      <c r="D45" s="1">
        <v>5</v>
      </c>
      <c r="E45" s="1">
        <v>10</v>
      </c>
      <c r="F45" s="1" t="s">
        <v>69</v>
      </c>
      <c r="G45" s="2">
        <v>52.012533333333401</v>
      </c>
      <c r="H45" s="6">
        <f>1+COUNTIFS(A:A,A45,O:O,"&lt;"&amp;O45)</f>
        <v>6</v>
      </c>
      <c r="I45" s="2">
        <f>AVERAGEIF(A:A,A45,G:G)</f>
        <v>49.654218181818152</v>
      </c>
      <c r="J45" s="2">
        <f>G45-I45</f>
        <v>2.3583151515152494</v>
      </c>
      <c r="K45" s="2">
        <f>90+J45</f>
        <v>92.358315151515257</v>
      </c>
      <c r="L45" s="2">
        <f>EXP(0.06*K45)</f>
        <v>255.06002486635191</v>
      </c>
      <c r="M45" s="2">
        <f>SUMIF(A:A,A45,L:L)</f>
        <v>3280.7627302296087</v>
      </c>
      <c r="N45" s="3">
        <f>L45/M45</f>
        <v>7.7744124107536783E-2</v>
      </c>
      <c r="O45" s="7">
        <f>1/N45</f>
        <v>12.862708423041537</v>
      </c>
      <c r="P45" s="3">
        <f>IF(O45&gt;21,"",N45)</f>
        <v>7.7744124107536783E-2</v>
      </c>
      <c r="Q45" s="3">
        <f>IF(ISNUMBER(P45),SUMIF(A:A,A45,P:P),"")</f>
        <v>0.86891931237886244</v>
      </c>
      <c r="R45" s="3">
        <f>IFERROR(P45*(1/Q45),"")</f>
        <v>8.9472201848862953E-2</v>
      </c>
      <c r="S45" s="8">
        <f>IFERROR(1/R45,"")</f>
        <v>11.176655758279054</v>
      </c>
    </row>
    <row r="46" spans="1:19" x14ac:dyDescent="0.25">
      <c r="A46" s="1">
        <v>5</v>
      </c>
      <c r="B46" s="5">
        <v>0.59375</v>
      </c>
      <c r="C46" s="1" t="s">
        <v>21</v>
      </c>
      <c r="D46" s="1">
        <v>5</v>
      </c>
      <c r="E46" s="1">
        <v>6</v>
      </c>
      <c r="F46" s="1" t="s">
        <v>65</v>
      </c>
      <c r="G46" s="2">
        <v>50.739566666666605</v>
      </c>
      <c r="H46" s="6">
        <f>1+COUNTIFS(A:A,A46,O:O,"&lt;"&amp;O46)</f>
        <v>7</v>
      </c>
      <c r="I46" s="2">
        <f>AVERAGEIF(A:A,A46,G:G)</f>
        <v>49.654218181818152</v>
      </c>
      <c r="J46" s="2">
        <f>G46-I46</f>
        <v>1.0853484848484527</v>
      </c>
      <c r="K46" s="2">
        <f>90+J46</f>
        <v>91.085348484848453</v>
      </c>
      <c r="L46" s="2">
        <f>EXP(0.06*K46)</f>
        <v>236.30442473483427</v>
      </c>
      <c r="M46" s="2">
        <f>SUMIF(A:A,A46,L:L)</f>
        <v>3280.7627302296087</v>
      </c>
      <c r="N46" s="3">
        <f>L46/M46</f>
        <v>7.2027282728335612E-2</v>
      </c>
      <c r="O46" s="7">
        <f>1/N46</f>
        <v>13.883628010398327</v>
      </c>
      <c r="P46" s="3">
        <f>IF(O46&gt;21,"",N46)</f>
        <v>7.2027282728335612E-2</v>
      </c>
      <c r="Q46" s="3">
        <f>IF(ISNUMBER(P46),SUMIF(A:A,A46,P:P),"")</f>
        <v>0.86891931237886244</v>
      </c>
      <c r="R46" s="3">
        <f>IFERROR(P46*(1/Q46),"")</f>
        <v>8.2892947253231944E-2</v>
      </c>
      <c r="S46" s="8">
        <f>IFERROR(1/R46,"")</f>
        <v>12.063752504119229</v>
      </c>
    </row>
    <row r="47" spans="1:19" x14ac:dyDescent="0.25">
      <c r="A47" s="1">
        <v>5</v>
      </c>
      <c r="B47" s="5">
        <v>0.59375</v>
      </c>
      <c r="C47" s="1" t="s">
        <v>21</v>
      </c>
      <c r="D47" s="1">
        <v>5</v>
      </c>
      <c r="E47" s="1">
        <v>12</v>
      </c>
      <c r="F47" s="1" t="s">
        <v>71</v>
      </c>
      <c r="G47" s="2">
        <v>43.521799999999999</v>
      </c>
      <c r="H47" s="6">
        <f>1+COUNTIFS(A:A,A47,O:O,"&lt;"&amp;O47)</f>
        <v>8</v>
      </c>
      <c r="I47" s="2">
        <f>AVERAGEIF(A:A,A47,G:G)</f>
        <v>49.654218181818152</v>
      </c>
      <c r="J47" s="2">
        <f>G47-I47</f>
        <v>-6.1324181818181529</v>
      </c>
      <c r="K47" s="2">
        <f>90+J47</f>
        <v>83.867581818181847</v>
      </c>
      <c r="L47" s="2">
        <f>EXP(0.06*K47)</f>
        <v>153.2475992463857</v>
      </c>
      <c r="M47" s="2">
        <f>SUMIF(A:A,A47,L:L)</f>
        <v>3280.7627302296087</v>
      </c>
      <c r="N47" s="3">
        <f>L47/M47</f>
        <v>4.6710966884112484E-2</v>
      </c>
      <c r="O47" s="7">
        <f>1/N47</f>
        <v>21.408248784079952</v>
      </c>
      <c r="P47" s="3" t="str">
        <f>IF(O47&gt;21,"",N47)</f>
        <v/>
      </c>
      <c r="Q47" s="3" t="str">
        <f>IF(ISNUMBER(P47),SUMIF(A:A,A47,P:P),"")</f>
        <v/>
      </c>
      <c r="R47" s="3" t="str">
        <f>IFERROR(P47*(1/Q47),"")</f>
        <v/>
      </c>
      <c r="S47" s="8" t="str">
        <f>IFERROR(1/R47,"")</f>
        <v/>
      </c>
    </row>
    <row r="48" spans="1:19" x14ac:dyDescent="0.25">
      <c r="A48" s="1">
        <v>5</v>
      </c>
      <c r="B48" s="5">
        <v>0.59375</v>
      </c>
      <c r="C48" s="1" t="s">
        <v>21</v>
      </c>
      <c r="D48" s="1">
        <v>5</v>
      </c>
      <c r="E48" s="1">
        <v>11</v>
      </c>
      <c r="F48" s="1" t="s">
        <v>70</v>
      </c>
      <c r="G48" s="2">
        <v>39.891399999999997</v>
      </c>
      <c r="H48" s="6">
        <f>1+COUNTIFS(A:A,A48,O:O,"&lt;"&amp;O48)</f>
        <v>9</v>
      </c>
      <c r="I48" s="2">
        <f>AVERAGEIF(A:A,A48,G:G)</f>
        <v>49.654218181818152</v>
      </c>
      <c r="J48" s="2">
        <f>G48-I48</f>
        <v>-9.7628181818181545</v>
      </c>
      <c r="K48" s="2">
        <f>90+J48</f>
        <v>80.237181818181853</v>
      </c>
      <c r="L48" s="2">
        <f>EXP(0.06*K48)</f>
        <v>123.25198386868607</v>
      </c>
      <c r="M48" s="2">
        <f>SUMIF(A:A,A48,L:L)</f>
        <v>3280.7627302296087</v>
      </c>
      <c r="N48" s="3">
        <f>L48/M48</f>
        <v>3.7568088278075541E-2</v>
      </c>
      <c r="O48" s="7">
        <f>1/N48</f>
        <v>26.618336088812711</v>
      </c>
      <c r="P48" s="3" t="str">
        <f>IF(O48&gt;21,"",N48)</f>
        <v/>
      </c>
      <c r="Q48" s="3" t="str">
        <f>IF(ISNUMBER(P48),SUMIF(A:A,A48,P:P),"")</f>
        <v/>
      </c>
      <c r="R48" s="3" t="str">
        <f>IFERROR(P48*(1/Q48),"")</f>
        <v/>
      </c>
      <c r="S48" s="8" t="str">
        <f>IFERROR(1/R48,"")</f>
        <v/>
      </c>
    </row>
    <row r="49" spans="1:19" x14ac:dyDescent="0.25">
      <c r="A49" s="1">
        <v>5</v>
      </c>
      <c r="B49" s="5">
        <v>0.59375</v>
      </c>
      <c r="C49" s="1" t="s">
        <v>21</v>
      </c>
      <c r="D49" s="1">
        <v>5</v>
      </c>
      <c r="E49" s="1">
        <v>9</v>
      </c>
      <c r="F49" s="1" t="s">
        <v>68</v>
      </c>
      <c r="G49" s="2">
        <v>37.088999999999999</v>
      </c>
      <c r="H49" s="6">
        <f>1+COUNTIFS(A:A,A49,O:O,"&lt;"&amp;O49)</f>
        <v>10</v>
      </c>
      <c r="I49" s="2">
        <f>AVERAGEIF(A:A,A49,G:G)</f>
        <v>49.654218181818152</v>
      </c>
      <c r="J49" s="2">
        <f>G49-I49</f>
        <v>-12.565218181818153</v>
      </c>
      <c r="K49" s="2">
        <f>90+J49</f>
        <v>77.434781818181847</v>
      </c>
      <c r="L49" s="2">
        <f>EXP(0.06*K49)</f>
        <v>104.1765346947352</v>
      </c>
      <c r="M49" s="2">
        <f>SUMIF(A:A,A49,L:L)</f>
        <v>3280.7627302296087</v>
      </c>
      <c r="N49" s="3">
        <f>L49/M49</f>
        <v>3.175375461773923E-2</v>
      </c>
      <c r="O49" s="7">
        <f>1/N49</f>
        <v>31.492338844281115</v>
      </c>
      <c r="P49" s="3" t="str">
        <f>IF(O49&gt;21,"",N49)</f>
        <v/>
      </c>
      <c r="Q49" s="3" t="str">
        <f>IF(ISNUMBER(P49),SUMIF(A:A,A49,P:P),"")</f>
        <v/>
      </c>
      <c r="R49" s="3" t="str">
        <f>IFERROR(P49*(1/Q49),"")</f>
        <v/>
      </c>
      <c r="S49" s="8" t="str">
        <f>IFERROR(1/R49,"")</f>
        <v/>
      </c>
    </row>
    <row r="50" spans="1:19" x14ac:dyDescent="0.25">
      <c r="A50" s="1">
        <v>5</v>
      </c>
      <c r="B50" s="5">
        <v>0.59375</v>
      </c>
      <c r="C50" s="1" t="s">
        <v>21</v>
      </c>
      <c r="D50" s="1">
        <v>5</v>
      </c>
      <c r="E50" s="1">
        <v>7</v>
      </c>
      <c r="F50" s="1" t="s">
        <v>66</v>
      </c>
      <c r="G50" s="2">
        <v>24.642766666666699</v>
      </c>
      <c r="H50" s="6">
        <f>1+COUNTIFS(A:A,A50,O:O,"&lt;"&amp;O50)</f>
        <v>11</v>
      </c>
      <c r="I50" s="2">
        <f>AVERAGEIF(A:A,A50,G:G)</f>
        <v>49.654218181818152</v>
      </c>
      <c r="J50" s="2">
        <f>G50-I50</f>
        <v>-25.011451515151453</v>
      </c>
      <c r="K50" s="2">
        <f>90+J50</f>
        <v>64.98854848484855</v>
      </c>
      <c r="L50" s="2">
        <f>EXP(0.06*K50)</f>
        <v>49.368516790490652</v>
      </c>
      <c r="M50" s="2">
        <f>SUMIF(A:A,A50,L:L)</f>
        <v>3280.7627302296087</v>
      </c>
      <c r="N50" s="3">
        <f>L50/M50</f>
        <v>1.5047877841210274E-2</v>
      </c>
      <c r="O50" s="7">
        <f>1/N50</f>
        <v>66.454553296637584</v>
      </c>
      <c r="P50" s="3" t="str">
        <f>IF(O50&gt;21,"",N50)</f>
        <v/>
      </c>
      <c r="Q50" s="3" t="str">
        <f>IF(ISNUMBER(P50),SUMIF(A:A,A50,P:P),"")</f>
        <v/>
      </c>
      <c r="R50" s="3" t="str">
        <f>IFERROR(P50*(1/Q50),"")</f>
        <v/>
      </c>
      <c r="S50" s="8" t="str">
        <f>IFERROR(1/R50,"")</f>
        <v/>
      </c>
    </row>
    <row r="51" spans="1:19" x14ac:dyDescent="0.25">
      <c r="A51" s="10">
        <v>6</v>
      </c>
      <c r="B51" s="11">
        <v>0.60416666666666663</v>
      </c>
      <c r="C51" s="10" t="s">
        <v>27</v>
      </c>
      <c r="D51" s="10">
        <v>4</v>
      </c>
      <c r="E51" s="10">
        <v>3</v>
      </c>
      <c r="F51" s="10" t="s">
        <v>75</v>
      </c>
      <c r="G51" s="2">
        <v>71.911933333333295</v>
      </c>
      <c r="H51" s="6">
        <f>1+COUNTIFS(A:A,A51,O:O,"&lt;"&amp;O51)</f>
        <v>1</v>
      </c>
      <c r="I51" s="2">
        <f>AVERAGEIF(A:A,A51,G:G)</f>
        <v>46.136803030303007</v>
      </c>
      <c r="J51" s="2">
        <f>G51-I51</f>
        <v>25.775130303030288</v>
      </c>
      <c r="K51" s="2">
        <f>90+J51</f>
        <v>115.77513030303029</v>
      </c>
      <c r="L51" s="2">
        <f>EXP(0.06*K51)</f>
        <v>1039.5132130476329</v>
      </c>
      <c r="M51" s="2">
        <f>SUMIF(A:A,A51,L:L)</f>
        <v>3161.5072100746484</v>
      </c>
      <c r="N51" s="3">
        <f>L51/M51</f>
        <v>0.32880304992981124</v>
      </c>
      <c r="O51" s="7">
        <f>1/N51</f>
        <v>3.0413343191721229</v>
      </c>
      <c r="P51" s="3">
        <f>IF(O51&gt;21,"",N51)</f>
        <v>0.32880304992981124</v>
      </c>
      <c r="Q51" s="3">
        <f>IF(ISNUMBER(P51),SUMIF(A:A,A51,P:P),"")</f>
        <v>0.93821170638567664</v>
      </c>
      <c r="R51" s="3">
        <f>IFERROR(P51*(1/Q51),"")</f>
        <v>0.35045720245431272</v>
      </c>
      <c r="S51" s="8">
        <f>IFERROR(1/R51,"")</f>
        <v>2.8534154612797971</v>
      </c>
    </row>
    <row r="52" spans="1:19" x14ac:dyDescent="0.25">
      <c r="A52" s="10">
        <v>6</v>
      </c>
      <c r="B52" s="11">
        <v>0.60416666666666663</v>
      </c>
      <c r="C52" s="10" t="s">
        <v>27</v>
      </c>
      <c r="D52" s="10">
        <v>4</v>
      </c>
      <c r="E52" s="10">
        <v>5</v>
      </c>
      <c r="F52" s="10" t="s">
        <v>77</v>
      </c>
      <c r="G52" s="2">
        <v>54.909233333333297</v>
      </c>
      <c r="H52" s="6">
        <f>1+COUNTIFS(A:A,A52,O:O,"&lt;"&amp;O52)</f>
        <v>2</v>
      </c>
      <c r="I52" s="2">
        <f>AVERAGEIF(A:A,A52,G:G)</f>
        <v>46.136803030303007</v>
      </c>
      <c r="J52" s="2">
        <f>G52-I52</f>
        <v>8.7724303030302906</v>
      </c>
      <c r="K52" s="2">
        <f>90+J52</f>
        <v>98.772430303030291</v>
      </c>
      <c r="L52" s="2">
        <f>EXP(0.06*K52)</f>
        <v>374.78248518727355</v>
      </c>
      <c r="M52" s="2">
        <f>SUMIF(A:A,A52,L:L)</f>
        <v>3161.5072100746484</v>
      </c>
      <c r="N52" s="3">
        <f>L52/M52</f>
        <v>0.11854551018987691</v>
      </c>
      <c r="O52" s="7">
        <f>1/N52</f>
        <v>8.4355788624830943</v>
      </c>
      <c r="P52" s="3">
        <f>IF(O52&gt;21,"",N52)</f>
        <v>0.11854551018987691</v>
      </c>
      <c r="Q52" s="3">
        <f>IF(ISNUMBER(P52),SUMIF(A:A,A52,P:P),"")</f>
        <v>0.93821170638567664</v>
      </c>
      <c r="R52" s="3">
        <f>IFERROR(P52*(1/Q52),"")</f>
        <v>0.1263526231691951</v>
      </c>
      <c r="S52" s="8">
        <f>IFERROR(1/R52,"")</f>
        <v>7.9143588389212089</v>
      </c>
    </row>
    <row r="53" spans="1:19" x14ac:dyDescent="0.25">
      <c r="A53" s="1">
        <v>6</v>
      </c>
      <c r="B53" s="5">
        <v>0.60416666666666663</v>
      </c>
      <c r="C53" s="1" t="s">
        <v>27</v>
      </c>
      <c r="D53" s="1">
        <v>4</v>
      </c>
      <c r="E53" s="1">
        <v>9</v>
      </c>
      <c r="F53" s="1" t="s">
        <v>80</v>
      </c>
      <c r="G53" s="2">
        <v>54.443533333333306</v>
      </c>
      <c r="H53" s="6">
        <f>1+COUNTIFS(A:A,A53,O:O,"&lt;"&amp;O53)</f>
        <v>3</v>
      </c>
      <c r="I53" s="2">
        <f>AVERAGEIF(A:A,A53,G:G)</f>
        <v>46.136803030303007</v>
      </c>
      <c r="J53" s="2">
        <f>G53-I53</f>
        <v>8.3067303030302995</v>
      </c>
      <c r="K53" s="2">
        <f>90+J53</f>
        <v>98.306730303030292</v>
      </c>
      <c r="L53" s="2">
        <f>EXP(0.06*K53)</f>
        <v>364.45526646941897</v>
      </c>
      <c r="M53" s="2">
        <f>SUMIF(A:A,A53,L:L)</f>
        <v>3161.5072100746484</v>
      </c>
      <c r="N53" s="3">
        <f>L53/M53</f>
        <v>0.11527896103099938</v>
      </c>
      <c r="O53" s="7">
        <f>1/N53</f>
        <v>8.6746097558173894</v>
      </c>
      <c r="P53" s="3">
        <f>IF(O53&gt;21,"",N53)</f>
        <v>0.11527896103099938</v>
      </c>
      <c r="Q53" s="3">
        <f>IF(ISNUMBER(P53),SUMIF(A:A,A53,P:P),"")</f>
        <v>0.93821170638567664</v>
      </c>
      <c r="R53" s="3">
        <f>IFERROR(P53*(1/Q53),"")</f>
        <v>0.12287094719281932</v>
      </c>
      <c r="S53" s="8">
        <f>IFERROR(1/R53,"")</f>
        <v>8.138620421235272</v>
      </c>
    </row>
    <row r="54" spans="1:19" x14ac:dyDescent="0.25">
      <c r="A54" s="1">
        <v>6</v>
      </c>
      <c r="B54" s="5">
        <v>0.60416666666666663</v>
      </c>
      <c r="C54" s="1" t="s">
        <v>27</v>
      </c>
      <c r="D54" s="1">
        <v>4</v>
      </c>
      <c r="E54" s="1">
        <v>7</v>
      </c>
      <c r="F54" s="1" t="s">
        <v>78</v>
      </c>
      <c r="G54" s="2">
        <v>48.568066666666695</v>
      </c>
      <c r="H54" s="6">
        <f>1+COUNTIFS(A:A,A54,O:O,"&lt;"&amp;O54)</f>
        <v>4</v>
      </c>
      <c r="I54" s="2">
        <f>AVERAGEIF(A:A,A54,G:G)</f>
        <v>46.136803030303007</v>
      </c>
      <c r="J54" s="2">
        <f>G54-I54</f>
        <v>2.4312636363636884</v>
      </c>
      <c r="K54" s="2">
        <f>90+J54</f>
        <v>92.431263636363695</v>
      </c>
      <c r="L54" s="2">
        <f>EXP(0.06*K54)</f>
        <v>256.17884611121974</v>
      </c>
      <c r="M54" s="2">
        <f>SUMIF(A:A,A54,L:L)</f>
        <v>3161.5072100746484</v>
      </c>
      <c r="N54" s="3">
        <f>L54/M54</f>
        <v>8.103060631804504E-2</v>
      </c>
      <c r="O54" s="7">
        <f>1/N54</f>
        <v>12.34101588818182</v>
      </c>
      <c r="P54" s="3">
        <f>IF(O54&gt;21,"",N54)</f>
        <v>8.103060631804504E-2</v>
      </c>
      <c r="Q54" s="3">
        <f>IF(ISNUMBER(P54),SUMIF(A:A,A54,P:P),"")</f>
        <v>0.93821170638567664</v>
      </c>
      <c r="R54" s="3">
        <f>IFERROR(P54*(1/Q54),"")</f>
        <v>8.6367080869416565E-2</v>
      </c>
      <c r="S54" s="8">
        <f>IFERROR(1/R54,"")</f>
        <v>11.578485574983812</v>
      </c>
    </row>
    <row r="55" spans="1:19" x14ac:dyDescent="0.25">
      <c r="A55" s="10">
        <v>6</v>
      </c>
      <c r="B55" s="11">
        <v>0.60416666666666663</v>
      </c>
      <c r="C55" s="10" t="s">
        <v>27</v>
      </c>
      <c r="D55" s="10">
        <v>4</v>
      </c>
      <c r="E55" s="10">
        <v>4</v>
      </c>
      <c r="F55" s="10" t="s">
        <v>76</v>
      </c>
      <c r="G55" s="2">
        <v>45.750633333333305</v>
      </c>
      <c r="H55" s="6">
        <f>1+COUNTIFS(A:A,A55,O:O,"&lt;"&amp;O55)</f>
        <v>5</v>
      </c>
      <c r="I55" s="2">
        <f>AVERAGEIF(A:A,A55,G:G)</f>
        <v>46.136803030303007</v>
      </c>
      <c r="J55" s="2">
        <f>G55-I55</f>
        <v>-0.38616969696970216</v>
      </c>
      <c r="K55" s="2">
        <f>90+J55</f>
        <v>89.613830303030298</v>
      </c>
      <c r="L55" s="2">
        <f>EXP(0.06*K55)</f>
        <v>216.33536474442033</v>
      </c>
      <c r="M55" s="2">
        <f>SUMIF(A:A,A55,L:L)</f>
        <v>3161.5072100746484</v>
      </c>
      <c r="N55" s="3">
        <f>L55/M55</f>
        <v>6.8427920725606162E-2</v>
      </c>
      <c r="O55" s="7">
        <f>1/N55</f>
        <v>14.613917672728491</v>
      </c>
      <c r="P55" s="3">
        <f>IF(O55&gt;21,"",N55)</f>
        <v>6.8427920725606162E-2</v>
      </c>
      <c r="Q55" s="3">
        <f>IF(ISNUMBER(P55),SUMIF(A:A,A55,P:P),"")</f>
        <v>0.93821170638567664</v>
      </c>
      <c r="R55" s="3">
        <f>IFERROR(P55*(1/Q55),"")</f>
        <v>7.2934413693487923E-2</v>
      </c>
      <c r="S55" s="8">
        <f>IFERROR(1/R55,"")</f>
        <v>13.710948636710393</v>
      </c>
    </row>
    <row r="56" spans="1:19" x14ac:dyDescent="0.25">
      <c r="A56" s="1">
        <v>6</v>
      </c>
      <c r="B56" s="5">
        <v>0.60416666666666663</v>
      </c>
      <c r="C56" s="1" t="s">
        <v>27</v>
      </c>
      <c r="D56" s="1">
        <v>4</v>
      </c>
      <c r="E56" s="1">
        <v>8</v>
      </c>
      <c r="F56" s="1" t="s">
        <v>79</v>
      </c>
      <c r="G56" s="2">
        <v>43.932599999999901</v>
      </c>
      <c r="H56" s="6">
        <f>1+COUNTIFS(A:A,A56,O:O,"&lt;"&amp;O56)</f>
        <v>6</v>
      </c>
      <c r="I56" s="2">
        <f>AVERAGEIF(A:A,A56,G:G)</f>
        <v>46.136803030303007</v>
      </c>
      <c r="J56" s="2">
        <f>G56-I56</f>
        <v>-2.2042030303031055</v>
      </c>
      <c r="K56" s="2">
        <f>90+J56</f>
        <v>87.795796969696895</v>
      </c>
      <c r="L56" s="2">
        <f>EXP(0.06*K56)</f>
        <v>193.97859504992846</v>
      </c>
      <c r="M56" s="2">
        <f>SUMIF(A:A,A56,L:L)</f>
        <v>3161.5072100746484</v>
      </c>
      <c r="N56" s="3">
        <f>L56/M56</f>
        <v>6.1356366492470629E-2</v>
      </c>
      <c r="O56" s="7">
        <f>1/N56</f>
        <v>16.298227179451956</v>
      </c>
      <c r="P56" s="3">
        <f>IF(O56&gt;21,"",N56)</f>
        <v>6.1356366492470629E-2</v>
      </c>
      <c r="Q56" s="3">
        <f>IF(ISNUMBER(P56),SUMIF(A:A,A56,P:P),"")</f>
        <v>0.93821170638567664</v>
      </c>
      <c r="R56" s="3">
        <f>IFERROR(P56*(1/Q56),"")</f>
        <v>6.5397144455633646E-2</v>
      </c>
      <c r="S56" s="8">
        <f>IFERROR(1/R56,"")</f>
        <v>15.29118753309503</v>
      </c>
    </row>
    <row r="57" spans="1:19" x14ac:dyDescent="0.25">
      <c r="A57" s="10">
        <v>6</v>
      </c>
      <c r="B57" s="11">
        <v>0.60416666666666663</v>
      </c>
      <c r="C57" s="10" t="s">
        <v>27</v>
      </c>
      <c r="D57" s="10">
        <v>4</v>
      </c>
      <c r="E57" s="10">
        <v>2</v>
      </c>
      <c r="F57" s="10" t="s">
        <v>74</v>
      </c>
      <c r="G57" s="2">
        <v>43.5793999999999</v>
      </c>
      <c r="H57" s="6">
        <f>1+COUNTIFS(A:A,A57,O:O,"&lt;"&amp;O57)</f>
        <v>7</v>
      </c>
      <c r="I57" s="2">
        <f>AVERAGEIF(A:A,A57,G:G)</f>
        <v>46.136803030303007</v>
      </c>
      <c r="J57" s="2">
        <f>G57-I57</f>
        <v>-2.5574030303031066</v>
      </c>
      <c r="K57" s="2">
        <f>90+J57</f>
        <v>87.442596969696893</v>
      </c>
      <c r="L57" s="2">
        <f>EXP(0.06*K57)</f>
        <v>189.9110525706713</v>
      </c>
      <c r="M57" s="2">
        <f>SUMIF(A:A,A57,L:L)</f>
        <v>3161.5072100746484</v>
      </c>
      <c r="N57" s="3">
        <f>L57/M57</f>
        <v>6.0069783160857378E-2</v>
      </c>
      <c r="O57" s="7">
        <f>1/N57</f>
        <v>16.647304973985975</v>
      </c>
      <c r="P57" s="3">
        <f>IF(O57&gt;21,"",N57)</f>
        <v>6.0069783160857378E-2</v>
      </c>
      <c r="Q57" s="3">
        <f>IF(ISNUMBER(P57),SUMIF(A:A,A57,P:P),"")</f>
        <v>0.93821170638567664</v>
      </c>
      <c r="R57" s="3">
        <f>IFERROR(P57*(1/Q57),"")</f>
        <v>6.4025829940096812E-2</v>
      </c>
      <c r="S57" s="8">
        <f>IFERROR(1/R57,"")</f>
        <v>15.618696406366144</v>
      </c>
    </row>
    <row r="58" spans="1:19" x14ac:dyDescent="0.25">
      <c r="A58" s="10">
        <v>6</v>
      </c>
      <c r="B58" s="11">
        <v>0.60416666666666663</v>
      </c>
      <c r="C58" s="10" t="s">
        <v>27</v>
      </c>
      <c r="D58" s="10">
        <v>4</v>
      </c>
      <c r="E58" s="10">
        <v>1</v>
      </c>
      <c r="F58" s="10" t="s">
        <v>73</v>
      </c>
      <c r="G58" s="2">
        <v>42.019566666666705</v>
      </c>
      <c r="H58" s="6">
        <f>1+COUNTIFS(A:A,A58,O:O,"&lt;"&amp;O58)</f>
        <v>8</v>
      </c>
      <c r="I58" s="2">
        <f>AVERAGEIF(A:A,A58,G:G)</f>
        <v>46.136803030303007</v>
      </c>
      <c r="J58" s="2">
        <f>G58-I58</f>
        <v>-4.1172363636363016</v>
      </c>
      <c r="K58" s="2">
        <f>90+J58</f>
        <v>85.882763636363705</v>
      </c>
      <c r="L58" s="2">
        <f>EXP(0.06*K58)</f>
        <v>172.9436498766056</v>
      </c>
      <c r="M58" s="2">
        <f>SUMIF(A:A,A58,L:L)</f>
        <v>3161.5072100746484</v>
      </c>
      <c r="N58" s="3">
        <f>L58/M58</f>
        <v>5.4702911739531387E-2</v>
      </c>
      <c r="O58" s="7">
        <f>1/N58</f>
        <v>18.280562555088707</v>
      </c>
      <c r="P58" s="3">
        <f>IF(O58&gt;21,"",N58)</f>
        <v>5.4702911739531387E-2</v>
      </c>
      <c r="Q58" s="3">
        <f>IF(ISNUMBER(P58),SUMIF(A:A,A58,P:P),"")</f>
        <v>0.93821170638567664</v>
      </c>
      <c r="R58" s="3">
        <f>IFERROR(P58*(1/Q58),"")</f>
        <v>5.8305509691694589E-2</v>
      </c>
      <c r="S58" s="8">
        <f>IFERROR(1/R58,"")</f>
        <v>17.151037788499881</v>
      </c>
    </row>
    <row r="59" spans="1:19" x14ac:dyDescent="0.25">
      <c r="A59" s="1">
        <v>6</v>
      </c>
      <c r="B59" s="5">
        <v>0.60416666666666663</v>
      </c>
      <c r="C59" s="1" t="s">
        <v>27</v>
      </c>
      <c r="D59" s="1">
        <v>4</v>
      </c>
      <c r="E59" s="1">
        <v>10</v>
      </c>
      <c r="F59" s="1" t="s">
        <v>81</v>
      </c>
      <c r="G59" s="2">
        <v>40.520200000000003</v>
      </c>
      <c r="H59" s="6">
        <f>1+COUNTIFS(A:A,A59,O:O,"&lt;"&amp;O59)</f>
        <v>9</v>
      </c>
      <c r="I59" s="2">
        <f>AVERAGEIF(A:A,A59,G:G)</f>
        <v>46.136803030303007</v>
      </c>
      <c r="J59" s="2">
        <f>G59-I59</f>
        <v>-5.6166030303030041</v>
      </c>
      <c r="K59" s="2">
        <f>90+J59</f>
        <v>84.383396969697003</v>
      </c>
      <c r="L59" s="2">
        <f>EXP(0.06*K59)</f>
        <v>158.06460125758477</v>
      </c>
      <c r="M59" s="2">
        <f>SUMIF(A:A,A59,L:L)</f>
        <v>3161.5072100746484</v>
      </c>
      <c r="N59" s="3">
        <f>L59/M59</f>
        <v>4.9996596798478475E-2</v>
      </c>
      <c r="O59" s="7">
        <f>1/N59</f>
        <v>20.001361373269162</v>
      </c>
      <c r="P59" s="3">
        <f>IF(O59&gt;21,"",N59)</f>
        <v>4.9996596798478475E-2</v>
      </c>
      <c r="Q59" s="3">
        <f>IF(ISNUMBER(P59),SUMIF(A:A,A59,P:P),"")</f>
        <v>0.93821170638567664</v>
      </c>
      <c r="R59" s="3">
        <f>IFERROR(P59*(1/Q59),"")</f>
        <v>5.3289248533343346E-2</v>
      </c>
      <c r="S59" s="8">
        <f>IFERROR(1/R59,"")</f>
        <v>18.765511384051422</v>
      </c>
    </row>
    <row r="60" spans="1:19" x14ac:dyDescent="0.25">
      <c r="A60" s="1">
        <v>6</v>
      </c>
      <c r="B60" s="5">
        <v>0.60416666666666663</v>
      </c>
      <c r="C60" s="1" t="s">
        <v>27</v>
      </c>
      <c r="D60" s="1">
        <v>4</v>
      </c>
      <c r="E60" s="1">
        <v>11</v>
      </c>
      <c r="F60" s="1" t="s">
        <v>82</v>
      </c>
      <c r="G60" s="2">
        <v>38.264333333333298</v>
      </c>
      <c r="H60" s="6">
        <f>1+COUNTIFS(A:A,A60,O:O,"&lt;"&amp;O60)</f>
        <v>10</v>
      </c>
      <c r="I60" s="2">
        <f>AVERAGEIF(A:A,A60,G:G)</f>
        <v>46.136803030303007</v>
      </c>
      <c r="J60" s="2">
        <f>G60-I60</f>
        <v>-7.8724696969697092</v>
      </c>
      <c r="K60" s="2">
        <f>90+J60</f>
        <v>82.127530303030284</v>
      </c>
      <c r="L60" s="2">
        <f>EXP(0.06*K60)</f>
        <v>138.05495329603153</v>
      </c>
      <c r="M60" s="2">
        <f>SUMIF(A:A,A60,L:L)</f>
        <v>3161.5072100746484</v>
      </c>
      <c r="N60" s="3">
        <f>L60/M60</f>
        <v>4.3667448505604334E-2</v>
      </c>
      <c r="O60" s="7">
        <f>1/N60</f>
        <v>22.90035333462771</v>
      </c>
      <c r="P60" s="3" t="str">
        <f>IF(O60&gt;21,"",N60)</f>
        <v/>
      </c>
      <c r="Q60" s="3" t="str">
        <f>IF(ISNUMBER(P60),SUMIF(A:A,A60,P:P),"")</f>
        <v/>
      </c>
      <c r="R60" s="3" t="str">
        <f>IFERROR(P60*(1/Q60),"")</f>
        <v/>
      </c>
      <c r="S60" s="8" t="str">
        <f>IFERROR(1/R60,"")</f>
        <v/>
      </c>
    </row>
    <row r="61" spans="1:19" x14ac:dyDescent="0.25">
      <c r="A61" s="1">
        <v>6</v>
      </c>
      <c r="B61" s="5">
        <v>0.60416666666666663</v>
      </c>
      <c r="C61" s="1" t="s">
        <v>27</v>
      </c>
      <c r="D61" s="1">
        <v>4</v>
      </c>
      <c r="E61" s="1">
        <v>12</v>
      </c>
      <c r="F61" s="1" t="s">
        <v>83</v>
      </c>
      <c r="G61" s="2">
        <v>23.605333333333299</v>
      </c>
      <c r="H61" s="6">
        <f>1+COUNTIFS(A:A,A61,O:O,"&lt;"&amp;O61)</f>
        <v>11</v>
      </c>
      <c r="I61" s="2">
        <f>AVERAGEIF(A:A,A61,G:G)</f>
        <v>46.136803030303007</v>
      </c>
      <c r="J61" s="2">
        <f>G61-I61</f>
        <v>-22.531469696969708</v>
      </c>
      <c r="K61" s="2">
        <f>90+J61</f>
        <v>67.468530303030292</v>
      </c>
      <c r="L61" s="2">
        <f>EXP(0.06*K61)</f>
        <v>57.289182463859859</v>
      </c>
      <c r="M61" s="2">
        <f>SUMIF(A:A,A61,L:L)</f>
        <v>3161.5072100746484</v>
      </c>
      <c r="N61" s="3">
        <f>L61/M61</f>
        <v>1.8120845108718624E-2</v>
      </c>
      <c r="O61" s="7">
        <f>1/N61</f>
        <v>55.18506416231449</v>
      </c>
      <c r="P61" s="3" t="str">
        <f>IF(O61&gt;21,"",N61)</f>
        <v/>
      </c>
      <c r="Q61" s="3" t="str">
        <f>IF(ISNUMBER(P61),SUMIF(A:A,A61,P:P),"")</f>
        <v/>
      </c>
      <c r="R61" s="3" t="str">
        <f>IFERROR(P61*(1/Q61),"")</f>
        <v/>
      </c>
      <c r="S61" s="8" t="str">
        <f>IFERROR(1/R61,"")</f>
        <v/>
      </c>
    </row>
    <row r="62" spans="1:19" x14ac:dyDescent="0.25">
      <c r="A62" s="1">
        <v>7</v>
      </c>
      <c r="B62" s="5">
        <v>0.61805555555555558</v>
      </c>
      <c r="C62" s="1" t="s">
        <v>21</v>
      </c>
      <c r="D62" s="1">
        <v>6</v>
      </c>
      <c r="E62" s="1">
        <v>2</v>
      </c>
      <c r="F62" s="1" t="s">
        <v>85</v>
      </c>
      <c r="G62" s="2">
        <v>75.235766666666706</v>
      </c>
      <c r="H62" s="6">
        <f>1+COUNTIFS(A:A,A62,O:O,"&lt;"&amp;O62)</f>
        <v>1</v>
      </c>
      <c r="I62" s="2">
        <f>AVERAGEIF(A:A,A62,G:G)</f>
        <v>49.323258333333349</v>
      </c>
      <c r="J62" s="2">
        <f>G62-I62</f>
        <v>25.912508333333356</v>
      </c>
      <c r="K62" s="2">
        <f>90+J62</f>
        <v>115.91250833333336</v>
      </c>
      <c r="L62" s="2">
        <f>EXP(0.06*K62)</f>
        <v>1048.1170001352668</v>
      </c>
      <c r="M62" s="2">
        <f>SUMIF(A:A,A62,L:L)</f>
        <v>3299.7938382662396</v>
      </c>
      <c r="N62" s="3">
        <f>L62/M62</f>
        <v>0.31763105560739002</v>
      </c>
      <c r="O62" s="7">
        <f>1/N62</f>
        <v>3.1483067614019977</v>
      </c>
      <c r="P62" s="3">
        <f>IF(O62&gt;21,"",N62)</f>
        <v>0.31763105560739002</v>
      </c>
      <c r="Q62" s="3">
        <f>IF(ISNUMBER(P62),SUMIF(A:A,A62,P:P),"")</f>
        <v>0.84190977042570558</v>
      </c>
      <c r="R62" s="3">
        <f>IFERROR(P62*(1/Q62),"")</f>
        <v>0.37727446190199476</v>
      </c>
      <c r="S62" s="8">
        <f>IFERROR(1/R62,"")</f>
        <v>2.6505902227216529</v>
      </c>
    </row>
    <row r="63" spans="1:19" x14ac:dyDescent="0.25">
      <c r="A63" s="1">
        <v>7</v>
      </c>
      <c r="B63" s="5">
        <v>0.61805555555555558</v>
      </c>
      <c r="C63" s="1" t="s">
        <v>21</v>
      </c>
      <c r="D63" s="1">
        <v>6</v>
      </c>
      <c r="E63" s="1">
        <v>3</v>
      </c>
      <c r="F63" s="1" t="s">
        <v>86</v>
      </c>
      <c r="G63" s="2">
        <v>55.178933333333404</v>
      </c>
      <c r="H63" s="6">
        <f>1+COUNTIFS(A:A,A63,O:O,"&lt;"&amp;O63)</f>
        <v>2</v>
      </c>
      <c r="I63" s="2">
        <f>AVERAGEIF(A:A,A63,G:G)</f>
        <v>49.323258333333349</v>
      </c>
      <c r="J63" s="2">
        <f>G63-I63</f>
        <v>5.8556750000000548</v>
      </c>
      <c r="K63" s="2">
        <f>90+J63</f>
        <v>95.855675000000048</v>
      </c>
      <c r="L63" s="2">
        <f>EXP(0.06*K63)</f>
        <v>314.61211528290926</v>
      </c>
      <c r="M63" s="2">
        <f>SUMIF(A:A,A63,L:L)</f>
        <v>3299.7938382662396</v>
      </c>
      <c r="N63" s="3">
        <f>L63/M63</f>
        <v>9.5342961016077019E-2</v>
      </c>
      <c r="O63" s="7">
        <f>1/N63</f>
        <v>10.488451264182753</v>
      </c>
      <c r="P63" s="3">
        <f>IF(O63&gt;21,"",N63)</f>
        <v>9.5342961016077019E-2</v>
      </c>
      <c r="Q63" s="3">
        <f>IF(ISNUMBER(P63),SUMIF(A:A,A63,P:P),"")</f>
        <v>0.84190977042570558</v>
      </c>
      <c r="R63" s="3">
        <f>IFERROR(P63*(1/Q63),"")</f>
        <v>0.11324605600890882</v>
      </c>
      <c r="S63" s="8">
        <f>IFERROR(1/R63,"")</f>
        <v>8.8303295959493031</v>
      </c>
    </row>
    <row r="64" spans="1:19" x14ac:dyDescent="0.25">
      <c r="A64" s="1">
        <v>7</v>
      </c>
      <c r="B64" s="5">
        <v>0.61805555555555558</v>
      </c>
      <c r="C64" s="1" t="s">
        <v>21</v>
      </c>
      <c r="D64" s="1">
        <v>6</v>
      </c>
      <c r="E64" s="1">
        <v>4</v>
      </c>
      <c r="F64" s="1" t="s">
        <v>87</v>
      </c>
      <c r="G64" s="2">
        <v>54.934600000000003</v>
      </c>
      <c r="H64" s="6">
        <f>1+COUNTIFS(A:A,A64,O:O,"&lt;"&amp;O64)</f>
        <v>3</v>
      </c>
      <c r="I64" s="2">
        <f>AVERAGEIF(A:A,A64,G:G)</f>
        <v>49.323258333333349</v>
      </c>
      <c r="J64" s="2">
        <f>G64-I64</f>
        <v>5.6113416666666538</v>
      </c>
      <c r="K64" s="2">
        <f>90+J64</f>
        <v>95.611341666666647</v>
      </c>
      <c r="L64" s="2">
        <f>EXP(0.06*K64)</f>
        <v>310.03354459622227</v>
      </c>
      <c r="M64" s="2">
        <f>SUMIF(A:A,A64,L:L)</f>
        <v>3299.7938382662396</v>
      </c>
      <c r="N64" s="3">
        <f>L64/M64</f>
        <v>9.3955428669785762E-2</v>
      </c>
      <c r="O64" s="7">
        <f>1/N64</f>
        <v>10.643344553454</v>
      </c>
      <c r="P64" s="3">
        <f>IF(O64&gt;21,"",N64)</f>
        <v>9.3955428669785762E-2</v>
      </c>
      <c r="Q64" s="3">
        <f>IF(ISNUMBER(P64),SUMIF(A:A,A64,P:P),"")</f>
        <v>0.84190977042570558</v>
      </c>
      <c r="R64" s="3">
        <f>IFERROR(P64*(1/Q64),"")</f>
        <v>0.11159797875047568</v>
      </c>
      <c r="S64" s="8">
        <f>IFERROR(1/R64,"")</f>
        <v>8.9607357695601415</v>
      </c>
    </row>
    <row r="65" spans="1:19" x14ac:dyDescent="0.25">
      <c r="A65" s="1">
        <v>7</v>
      </c>
      <c r="B65" s="5">
        <v>0.61805555555555558</v>
      </c>
      <c r="C65" s="1" t="s">
        <v>21</v>
      </c>
      <c r="D65" s="1">
        <v>6</v>
      </c>
      <c r="E65" s="1">
        <v>1</v>
      </c>
      <c r="F65" s="1" t="s">
        <v>84</v>
      </c>
      <c r="G65" s="2">
        <v>52.492366666666697</v>
      </c>
      <c r="H65" s="6">
        <f>1+COUNTIFS(A:A,A65,O:O,"&lt;"&amp;O65)</f>
        <v>4</v>
      </c>
      <c r="I65" s="2">
        <f>AVERAGEIF(A:A,A65,G:G)</f>
        <v>49.323258333333349</v>
      </c>
      <c r="J65" s="2">
        <f>G65-I65</f>
        <v>3.1691083333333481</v>
      </c>
      <c r="K65" s="2">
        <f>90+J65</f>
        <v>93.169108333333355</v>
      </c>
      <c r="L65" s="2">
        <f>EXP(0.06*K65)</f>
        <v>267.77484585518027</v>
      </c>
      <c r="M65" s="2">
        <f>SUMIF(A:A,A65,L:L)</f>
        <v>3299.7938382662396</v>
      </c>
      <c r="N65" s="3">
        <f>L65/M65</f>
        <v>8.1148962323013829E-2</v>
      </c>
      <c r="O65" s="7">
        <f>1/N65</f>
        <v>12.323016479489846</v>
      </c>
      <c r="P65" s="3">
        <f>IF(O65&gt;21,"",N65)</f>
        <v>8.1148962323013829E-2</v>
      </c>
      <c r="Q65" s="3">
        <f>IF(ISNUMBER(P65),SUMIF(A:A,A65,P:P),"")</f>
        <v>0.84190977042570558</v>
      </c>
      <c r="R65" s="3">
        <f>IFERROR(P65*(1/Q65),"")</f>
        <v>9.6386768717485527E-2</v>
      </c>
      <c r="S65" s="8">
        <f>IFERROR(1/R65,"")</f>
        <v>10.374867975199484</v>
      </c>
    </row>
    <row r="66" spans="1:19" x14ac:dyDescent="0.25">
      <c r="A66" s="1">
        <v>7</v>
      </c>
      <c r="B66" s="5">
        <v>0.61805555555555558</v>
      </c>
      <c r="C66" s="1" t="s">
        <v>21</v>
      </c>
      <c r="D66" s="1">
        <v>6</v>
      </c>
      <c r="E66" s="1">
        <v>5</v>
      </c>
      <c r="F66" s="1" t="s">
        <v>88</v>
      </c>
      <c r="G66" s="2">
        <v>51.596399999999996</v>
      </c>
      <c r="H66" s="6">
        <f>1+COUNTIFS(A:A,A66,O:O,"&lt;"&amp;O66)</f>
        <v>5</v>
      </c>
      <c r="I66" s="2">
        <f>AVERAGEIF(A:A,A66,G:G)</f>
        <v>49.323258333333349</v>
      </c>
      <c r="J66" s="2">
        <f>G66-I66</f>
        <v>2.2731416666666462</v>
      </c>
      <c r="K66" s="2">
        <f>90+J66</f>
        <v>92.273141666666646</v>
      </c>
      <c r="L66" s="2">
        <f>EXP(0.06*K66)</f>
        <v>253.7598887398444</v>
      </c>
      <c r="M66" s="2">
        <f>SUMIF(A:A,A66,L:L)</f>
        <v>3299.7938382662396</v>
      </c>
      <c r="N66" s="3">
        <f>L66/M66</f>
        <v>7.6901740283621359E-2</v>
      </c>
      <c r="O66" s="7">
        <f>1/N66</f>
        <v>13.003606892534542</v>
      </c>
      <c r="P66" s="3">
        <f>IF(O66&gt;21,"",N66)</f>
        <v>7.6901740283621359E-2</v>
      </c>
      <c r="Q66" s="3">
        <f>IF(ISNUMBER(P66),SUMIF(A:A,A66,P:P),"")</f>
        <v>0.84190977042570558</v>
      </c>
      <c r="R66" s="3">
        <f>IFERROR(P66*(1/Q66),"")</f>
        <v>9.1342021419630923E-2</v>
      </c>
      <c r="S66" s="8">
        <f>IFERROR(1/R66,"")</f>
        <v>10.947863693599881</v>
      </c>
    </row>
    <row r="67" spans="1:19" x14ac:dyDescent="0.25">
      <c r="A67" s="1">
        <v>7</v>
      </c>
      <c r="B67" s="5">
        <v>0.61805555555555558</v>
      </c>
      <c r="C67" s="1" t="s">
        <v>21</v>
      </c>
      <c r="D67" s="1">
        <v>6</v>
      </c>
      <c r="E67" s="1">
        <v>7</v>
      </c>
      <c r="F67" s="1" t="s">
        <v>90</v>
      </c>
      <c r="G67" s="2">
        <v>48.997500000000002</v>
      </c>
      <c r="H67" s="6">
        <f>1+COUNTIFS(A:A,A67,O:O,"&lt;"&amp;O67)</f>
        <v>6</v>
      </c>
      <c r="I67" s="2">
        <f>AVERAGEIF(A:A,A67,G:G)</f>
        <v>49.323258333333349</v>
      </c>
      <c r="J67" s="2">
        <f>G67-I67</f>
        <v>-0.32575833333334714</v>
      </c>
      <c r="K67" s="2">
        <f>90+J67</f>
        <v>89.67424166666666</v>
      </c>
      <c r="L67" s="2">
        <f>EXP(0.06*K67)</f>
        <v>217.12093446769703</v>
      </c>
      <c r="M67" s="2">
        <f>SUMIF(A:A,A67,L:L)</f>
        <v>3299.7938382662396</v>
      </c>
      <c r="N67" s="3">
        <f>L67/M67</f>
        <v>6.5798333201863166E-2</v>
      </c>
      <c r="O67" s="7">
        <f>1/N67</f>
        <v>15.197953372649927</v>
      </c>
      <c r="P67" s="3">
        <f>IF(O67&gt;21,"",N67)</f>
        <v>6.5798333201863166E-2</v>
      </c>
      <c r="Q67" s="3">
        <f>IF(ISNUMBER(P67),SUMIF(A:A,A67,P:P),"")</f>
        <v>0.84190977042570558</v>
      </c>
      <c r="R67" s="3">
        <f>IFERROR(P67*(1/Q67),"")</f>
        <v>7.8153663864231809E-2</v>
      </c>
      <c r="S67" s="8">
        <f>IFERROR(1/R67,"")</f>
        <v>12.795305434908279</v>
      </c>
    </row>
    <row r="68" spans="1:19" x14ac:dyDescent="0.25">
      <c r="A68" s="1">
        <v>7</v>
      </c>
      <c r="B68" s="5">
        <v>0.61805555555555558</v>
      </c>
      <c r="C68" s="1" t="s">
        <v>21</v>
      </c>
      <c r="D68" s="1">
        <v>6</v>
      </c>
      <c r="E68" s="1">
        <v>9</v>
      </c>
      <c r="F68" s="1" t="s">
        <v>92</v>
      </c>
      <c r="G68" s="2">
        <v>48.080633333333402</v>
      </c>
      <c r="H68" s="6">
        <f>1+COUNTIFS(A:A,A68,O:O,"&lt;"&amp;O68)</f>
        <v>7</v>
      </c>
      <c r="I68" s="2">
        <f>AVERAGEIF(A:A,A68,G:G)</f>
        <v>49.323258333333349</v>
      </c>
      <c r="J68" s="2">
        <f>G68-I68</f>
        <v>-1.242624999999947</v>
      </c>
      <c r="K68" s="2">
        <f>90+J68</f>
        <v>88.757375000000053</v>
      </c>
      <c r="L68" s="2">
        <f>EXP(0.06*K68)</f>
        <v>205.49927377737637</v>
      </c>
      <c r="M68" s="2">
        <f>SUMIF(A:A,A68,L:L)</f>
        <v>3299.7938382662396</v>
      </c>
      <c r="N68" s="3">
        <f>L68/M68</f>
        <v>6.2276397814400648E-2</v>
      </c>
      <c r="O68" s="7">
        <f>1/N68</f>
        <v>16.057447686365094</v>
      </c>
      <c r="P68" s="3">
        <f>IF(O68&gt;21,"",N68)</f>
        <v>6.2276397814400648E-2</v>
      </c>
      <c r="Q68" s="3">
        <f>IF(ISNUMBER(P68),SUMIF(A:A,A68,P:P),"")</f>
        <v>0.84190977042570558</v>
      </c>
      <c r="R68" s="3">
        <f>IFERROR(P68*(1/Q68),"")</f>
        <v>7.3970394455585231E-2</v>
      </c>
      <c r="S68" s="8">
        <f>IFERROR(1/R68,"")</f>
        <v>13.518922095250415</v>
      </c>
    </row>
    <row r="69" spans="1:19" x14ac:dyDescent="0.25">
      <c r="A69" s="1">
        <v>7</v>
      </c>
      <c r="B69" s="5">
        <v>0.61805555555555558</v>
      </c>
      <c r="C69" s="1" t="s">
        <v>21</v>
      </c>
      <c r="D69" s="1">
        <v>6</v>
      </c>
      <c r="E69" s="1">
        <v>6</v>
      </c>
      <c r="F69" s="1" t="s">
        <v>89</v>
      </c>
      <c r="G69" s="2">
        <v>44.035166666666697</v>
      </c>
      <c r="H69" s="6">
        <f>1+COUNTIFS(A:A,A69,O:O,"&lt;"&amp;O69)</f>
        <v>8</v>
      </c>
      <c r="I69" s="2">
        <f>AVERAGEIF(A:A,A69,G:G)</f>
        <v>49.323258333333349</v>
      </c>
      <c r="J69" s="2">
        <f>G69-I69</f>
        <v>-5.2880916666666522</v>
      </c>
      <c r="K69" s="2">
        <f>90+J69</f>
        <v>84.711908333333355</v>
      </c>
      <c r="L69" s="2">
        <f>EXP(0.06*K69)</f>
        <v>161.21106997239136</v>
      </c>
      <c r="M69" s="2">
        <f>SUMIF(A:A,A69,L:L)</f>
        <v>3299.7938382662396</v>
      </c>
      <c r="N69" s="3">
        <f>L69/M69</f>
        <v>4.8854891509553834E-2</v>
      </c>
      <c r="O69" s="7">
        <f>1/N69</f>
        <v>20.468779463044037</v>
      </c>
      <c r="P69" s="3">
        <f>IF(O69&gt;21,"",N69)</f>
        <v>4.8854891509553834E-2</v>
      </c>
      <c r="Q69" s="3">
        <f>IF(ISNUMBER(P69),SUMIF(A:A,A69,P:P),"")</f>
        <v>0.84190977042570558</v>
      </c>
      <c r="R69" s="3">
        <f>IFERROR(P69*(1/Q69),"")</f>
        <v>5.8028654881687271E-2</v>
      </c>
      <c r="S69" s="8">
        <f>IFERROR(1/R69,"")</f>
        <v>17.232865418625803</v>
      </c>
    </row>
    <row r="70" spans="1:19" x14ac:dyDescent="0.25">
      <c r="A70" s="1">
        <v>7</v>
      </c>
      <c r="B70" s="5">
        <v>0.61805555555555558</v>
      </c>
      <c r="C70" s="1" t="s">
        <v>21</v>
      </c>
      <c r="D70" s="1">
        <v>6</v>
      </c>
      <c r="E70" s="1">
        <v>12</v>
      </c>
      <c r="F70" s="1" t="s">
        <v>95</v>
      </c>
      <c r="G70" s="2">
        <v>42.162333333333301</v>
      </c>
      <c r="H70" s="6">
        <f>1+COUNTIFS(A:A,A70,O:O,"&lt;"&amp;O70)</f>
        <v>9</v>
      </c>
      <c r="I70" s="2">
        <f>AVERAGEIF(A:A,A70,G:G)</f>
        <v>49.323258333333349</v>
      </c>
      <c r="J70" s="2">
        <f>G70-I70</f>
        <v>-7.1609250000000486</v>
      </c>
      <c r="K70" s="2">
        <f>90+J70</f>
        <v>82.839074999999951</v>
      </c>
      <c r="L70" s="2">
        <f>EXP(0.06*K70)</f>
        <v>144.07651318117342</v>
      </c>
      <c r="M70" s="2">
        <f>SUMIF(A:A,A70,L:L)</f>
        <v>3299.7938382662396</v>
      </c>
      <c r="N70" s="3">
        <f>L70/M70</f>
        <v>4.3662277173313759E-2</v>
      </c>
      <c r="O70" s="7">
        <f>1/N70</f>
        <v>22.903065637886534</v>
      </c>
      <c r="P70" s="3" t="str">
        <f>IF(O70&gt;21,"",N70)</f>
        <v/>
      </c>
      <c r="Q70" s="3" t="str">
        <f>IF(ISNUMBER(P70),SUMIF(A:A,A70,P:P),"")</f>
        <v/>
      </c>
      <c r="R70" s="3" t="str">
        <f>IFERROR(P70*(1/Q70),"")</f>
        <v/>
      </c>
      <c r="S70" s="8" t="str">
        <f>IFERROR(1/R70,"")</f>
        <v/>
      </c>
    </row>
    <row r="71" spans="1:19" x14ac:dyDescent="0.25">
      <c r="A71" s="1">
        <v>7</v>
      </c>
      <c r="B71" s="5">
        <v>0.61805555555555558</v>
      </c>
      <c r="C71" s="1" t="s">
        <v>21</v>
      </c>
      <c r="D71" s="1">
        <v>6</v>
      </c>
      <c r="E71" s="1">
        <v>10</v>
      </c>
      <c r="F71" s="1" t="s">
        <v>93</v>
      </c>
      <c r="G71" s="2">
        <v>41.658499999999997</v>
      </c>
      <c r="H71" s="6">
        <f>1+COUNTIFS(A:A,A71,O:O,"&lt;"&amp;O71)</f>
        <v>10</v>
      </c>
      <c r="I71" s="2">
        <f>AVERAGEIF(A:A,A71,G:G)</f>
        <v>49.323258333333349</v>
      </c>
      <c r="J71" s="2">
        <f>G71-I71</f>
        <v>-7.6647583333333529</v>
      </c>
      <c r="K71" s="2">
        <f>90+J71</f>
        <v>82.335241666666647</v>
      </c>
      <c r="L71" s="2">
        <f>EXP(0.06*K71)</f>
        <v>139.78625416982388</v>
      </c>
      <c r="M71" s="2">
        <f>SUMIF(A:A,A71,L:L)</f>
        <v>3299.7938382662396</v>
      </c>
      <c r="N71" s="3">
        <f>L71/M71</f>
        <v>4.2362117459819743E-2</v>
      </c>
      <c r="O71" s="7">
        <f>1/N71</f>
        <v>23.60599658287844</v>
      </c>
      <c r="P71" s="3" t="str">
        <f>IF(O71&gt;21,"",N71)</f>
        <v/>
      </c>
      <c r="Q71" s="3" t="str">
        <f>IF(ISNUMBER(P71),SUMIF(A:A,A71,P:P),"")</f>
        <v/>
      </c>
      <c r="R71" s="3" t="str">
        <f>IFERROR(P71*(1/Q71),"")</f>
        <v/>
      </c>
      <c r="S71" s="8" t="str">
        <f>IFERROR(1/R71,"")</f>
        <v/>
      </c>
    </row>
    <row r="72" spans="1:19" x14ac:dyDescent="0.25">
      <c r="A72" s="1">
        <v>7</v>
      </c>
      <c r="B72" s="5">
        <v>0.61805555555555558</v>
      </c>
      <c r="C72" s="1" t="s">
        <v>21</v>
      </c>
      <c r="D72" s="1">
        <v>6</v>
      </c>
      <c r="E72" s="1">
        <v>8</v>
      </c>
      <c r="F72" s="1" t="s">
        <v>91</v>
      </c>
      <c r="G72" s="2">
        <v>41.392200000000003</v>
      </c>
      <c r="H72" s="6">
        <f>1+COUNTIFS(A:A,A72,O:O,"&lt;"&amp;O72)</f>
        <v>11</v>
      </c>
      <c r="I72" s="2">
        <f>AVERAGEIF(A:A,A72,G:G)</f>
        <v>49.323258333333349</v>
      </c>
      <c r="J72" s="2">
        <f>G72-I72</f>
        <v>-7.9310583333333469</v>
      </c>
      <c r="K72" s="2">
        <f>90+J72</f>
        <v>82.06894166666666</v>
      </c>
      <c r="L72" s="2">
        <f>EXP(0.06*K72)</f>
        <v>137.57049821438466</v>
      </c>
      <c r="M72" s="2">
        <f>SUMIF(A:A,A72,L:L)</f>
        <v>3299.7938382662396</v>
      </c>
      <c r="N72" s="3">
        <f>L72/M72</f>
        <v>4.169063431146542E-2</v>
      </c>
      <c r="O72" s="7">
        <f>1/N72</f>
        <v>23.986202573199712</v>
      </c>
      <c r="P72" s="3" t="str">
        <f>IF(O72&gt;21,"",N72)</f>
        <v/>
      </c>
      <c r="Q72" s="3" t="str">
        <f>IF(ISNUMBER(P72),SUMIF(A:A,A72,P:P),"")</f>
        <v/>
      </c>
      <c r="R72" s="3" t="str">
        <f>IFERROR(P72*(1/Q72),"")</f>
        <v/>
      </c>
      <c r="S72" s="8" t="str">
        <f>IFERROR(1/R72,"")</f>
        <v/>
      </c>
    </row>
    <row r="73" spans="1:19" x14ac:dyDescent="0.25">
      <c r="A73" s="1">
        <v>7</v>
      </c>
      <c r="B73" s="5">
        <v>0.61805555555555558</v>
      </c>
      <c r="C73" s="1" t="s">
        <v>21</v>
      </c>
      <c r="D73" s="1">
        <v>6</v>
      </c>
      <c r="E73" s="1">
        <v>11</v>
      </c>
      <c r="F73" s="1" t="s">
        <v>94</v>
      </c>
      <c r="G73" s="2">
        <v>36.114699999999999</v>
      </c>
      <c r="H73" s="6">
        <f>1+COUNTIFS(A:A,A73,O:O,"&lt;"&amp;O73)</f>
        <v>12</v>
      </c>
      <c r="I73" s="2">
        <f>AVERAGEIF(A:A,A73,G:G)</f>
        <v>49.323258333333349</v>
      </c>
      <c r="J73" s="2">
        <f>G73-I73</f>
        <v>-13.20855833333335</v>
      </c>
      <c r="K73" s="2">
        <f>90+J73</f>
        <v>76.791441666666657</v>
      </c>
      <c r="L73" s="2">
        <f>EXP(0.06*K73)</f>
        <v>100.23189987396995</v>
      </c>
      <c r="M73" s="2">
        <f>SUMIF(A:A,A73,L:L)</f>
        <v>3299.7938382662396</v>
      </c>
      <c r="N73" s="3">
        <f>L73/M73</f>
        <v>3.0375200629695481E-2</v>
      </c>
      <c r="O73" s="7">
        <f>1/N73</f>
        <v>32.921593249408119</v>
      </c>
      <c r="P73" s="3" t="str">
        <f>IF(O73&gt;21,"",N73)</f>
        <v/>
      </c>
      <c r="Q73" s="3" t="str">
        <f>IF(ISNUMBER(P73),SUMIF(A:A,A73,P:P),"")</f>
        <v/>
      </c>
      <c r="R73" s="3" t="str">
        <f>IFERROR(P73*(1/Q73),"")</f>
        <v/>
      </c>
      <c r="S73" s="8" t="str">
        <f>IFERROR(1/R73,"")</f>
        <v/>
      </c>
    </row>
    <row r="74" spans="1:19" x14ac:dyDescent="0.25">
      <c r="A74" s="1">
        <v>8</v>
      </c>
      <c r="B74" s="5">
        <v>0.625</v>
      </c>
      <c r="C74" s="1" t="s">
        <v>27</v>
      </c>
      <c r="D74" s="1">
        <v>5</v>
      </c>
      <c r="E74" s="1">
        <v>10</v>
      </c>
      <c r="F74" s="1" t="s">
        <v>102</v>
      </c>
      <c r="G74" s="2">
        <v>63.700699999999998</v>
      </c>
      <c r="H74" s="6">
        <f>1+COUNTIFS(A:A,A74,O:O,"&lt;"&amp;O74)</f>
        <v>1</v>
      </c>
      <c r="I74" s="2">
        <f>AVERAGEIF(A:A,A74,G:G)</f>
        <v>47.832877777777789</v>
      </c>
      <c r="J74" s="2">
        <f>G74-I74</f>
        <v>15.867822222222209</v>
      </c>
      <c r="K74" s="2">
        <f>90+J74</f>
        <v>105.8678222222222</v>
      </c>
      <c r="L74" s="2">
        <f>EXP(0.06*K74)</f>
        <v>573.6786138525448</v>
      </c>
      <c r="M74" s="2">
        <f>SUMIF(A:A,A74,L:L)</f>
        <v>2364.5373309978741</v>
      </c>
      <c r="N74" s="3">
        <f>L74/M74</f>
        <v>0.24261770213221498</v>
      </c>
      <c r="O74" s="7">
        <f>1/N74</f>
        <v>4.1217107870185341</v>
      </c>
      <c r="P74" s="3">
        <f>IF(O74&gt;21,"",N74)</f>
        <v>0.24261770213221498</v>
      </c>
      <c r="Q74" s="3">
        <f>IF(ISNUMBER(P74),SUMIF(A:A,A74,P:P),"")</f>
        <v>0.96996068684637626</v>
      </c>
      <c r="R74" s="3">
        <f>IFERROR(P74*(1/Q74),"")</f>
        <v>0.25013147998918961</v>
      </c>
      <c r="S74" s="8">
        <f>IFERROR(1/R74,"")</f>
        <v>3.9978974259586151</v>
      </c>
    </row>
    <row r="75" spans="1:19" x14ac:dyDescent="0.25">
      <c r="A75" s="1">
        <v>8</v>
      </c>
      <c r="B75" s="5">
        <v>0.625</v>
      </c>
      <c r="C75" s="1" t="s">
        <v>27</v>
      </c>
      <c r="D75" s="1">
        <v>5</v>
      </c>
      <c r="E75" s="1">
        <v>5</v>
      </c>
      <c r="F75" s="1" t="s">
        <v>99</v>
      </c>
      <c r="G75" s="2">
        <v>55.95</v>
      </c>
      <c r="H75" s="6">
        <f>1+COUNTIFS(A:A,A75,O:O,"&lt;"&amp;O75)</f>
        <v>2</v>
      </c>
      <c r="I75" s="2">
        <f>AVERAGEIF(A:A,A75,G:G)</f>
        <v>47.832877777777789</v>
      </c>
      <c r="J75" s="2">
        <f>G75-I75</f>
        <v>8.1171222222222141</v>
      </c>
      <c r="K75" s="2">
        <f>90+J75</f>
        <v>98.117122222222207</v>
      </c>
      <c r="L75" s="2">
        <f>EXP(0.06*K75)</f>
        <v>360.33254217272673</v>
      </c>
      <c r="M75" s="2">
        <f>SUMIF(A:A,A75,L:L)</f>
        <v>2364.5373309978741</v>
      </c>
      <c r="N75" s="3">
        <f>L75/M75</f>
        <v>0.15239029532287418</v>
      </c>
      <c r="O75" s="7">
        <f>1/N75</f>
        <v>6.5620976577364596</v>
      </c>
      <c r="P75" s="3">
        <f>IF(O75&gt;21,"",N75)</f>
        <v>0.15239029532287418</v>
      </c>
      <c r="Q75" s="3">
        <f>IF(ISNUMBER(P75),SUMIF(A:A,A75,P:P),"")</f>
        <v>0.96996068684637626</v>
      </c>
      <c r="R75" s="3">
        <f>IFERROR(P75*(1/Q75),"")</f>
        <v>0.15710976474555816</v>
      </c>
      <c r="S75" s="8">
        <f>IFERROR(1/R75,"")</f>
        <v>6.3649767512510529</v>
      </c>
    </row>
    <row r="76" spans="1:19" x14ac:dyDescent="0.25">
      <c r="A76" s="1">
        <v>8</v>
      </c>
      <c r="B76" s="5">
        <v>0.625</v>
      </c>
      <c r="C76" s="1" t="s">
        <v>27</v>
      </c>
      <c r="D76" s="1">
        <v>5</v>
      </c>
      <c r="E76" s="1">
        <v>3</v>
      </c>
      <c r="F76" s="1" t="s">
        <v>98</v>
      </c>
      <c r="G76" s="2">
        <v>54.722700000000003</v>
      </c>
      <c r="H76" s="6">
        <f>1+COUNTIFS(A:A,A76,O:O,"&lt;"&amp;O76)</f>
        <v>3</v>
      </c>
      <c r="I76" s="2">
        <f>AVERAGEIF(A:A,A76,G:G)</f>
        <v>47.832877777777789</v>
      </c>
      <c r="J76" s="2">
        <f>G76-I76</f>
        <v>6.8898222222222145</v>
      </c>
      <c r="K76" s="2">
        <f>90+J76</f>
        <v>96.889822222222222</v>
      </c>
      <c r="L76" s="2">
        <f>EXP(0.06*K76)</f>
        <v>334.75179050288517</v>
      </c>
      <c r="M76" s="2">
        <f>SUMIF(A:A,A76,L:L)</f>
        <v>2364.5373309978741</v>
      </c>
      <c r="N76" s="3">
        <f>L76/M76</f>
        <v>0.14157179339672948</v>
      </c>
      <c r="O76" s="7">
        <f>1/N76</f>
        <v>7.063553946778649</v>
      </c>
      <c r="P76" s="3">
        <f>IF(O76&gt;21,"",N76)</f>
        <v>0.14157179339672948</v>
      </c>
      <c r="Q76" s="3">
        <f>IF(ISNUMBER(P76),SUMIF(A:A,A76,P:P),"")</f>
        <v>0.96996068684637626</v>
      </c>
      <c r="R76" s="3">
        <f>IFERROR(P76*(1/Q76),"")</f>
        <v>0.14595621793396646</v>
      </c>
      <c r="S76" s="8">
        <f>IFERROR(1/R76,"")</f>
        <v>6.8513696377938498</v>
      </c>
    </row>
    <row r="77" spans="1:19" x14ac:dyDescent="0.25">
      <c r="A77" s="1">
        <v>8</v>
      </c>
      <c r="B77" s="5">
        <v>0.625</v>
      </c>
      <c r="C77" s="1" t="s">
        <v>27</v>
      </c>
      <c r="D77" s="1">
        <v>5</v>
      </c>
      <c r="E77" s="1">
        <v>2</v>
      </c>
      <c r="F77" s="1" t="s">
        <v>97</v>
      </c>
      <c r="G77" s="2">
        <v>52.877066666666707</v>
      </c>
      <c r="H77" s="6">
        <f>1+COUNTIFS(A:A,A77,O:O,"&lt;"&amp;O77)</f>
        <v>4</v>
      </c>
      <c r="I77" s="2">
        <f>AVERAGEIF(A:A,A77,G:G)</f>
        <v>47.832877777777789</v>
      </c>
      <c r="J77" s="2">
        <f>G77-I77</f>
        <v>5.0441888888889181</v>
      </c>
      <c r="K77" s="2">
        <f>90+J77</f>
        <v>95.044188888888925</v>
      </c>
      <c r="L77" s="2">
        <f>EXP(0.06*K77)</f>
        <v>299.66084945290095</v>
      </c>
      <c r="M77" s="2">
        <f>SUMIF(A:A,A77,L:L)</f>
        <v>2364.5373309978741</v>
      </c>
      <c r="N77" s="3">
        <f>L77/M77</f>
        <v>0.12673128291294056</v>
      </c>
      <c r="O77" s="7">
        <f>1/N77</f>
        <v>7.8907115671429047</v>
      </c>
      <c r="P77" s="3">
        <f>IF(O77&gt;21,"",N77)</f>
        <v>0.12673128291294056</v>
      </c>
      <c r="Q77" s="3">
        <f>IF(ISNUMBER(P77),SUMIF(A:A,A77,P:P),"")</f>
        <v>0.96996068684637626</v>
      </c>
      <c r="R77" s="3">
        <f>IFERROR(P77*(1/Q77),"")</f>
        <v>0.13065610249110277</v>
      </c>
      <c r="S77" s="8">
        <f>IFERROR(1/R77,"")</f>
        <v>7.6536800113725771</v>
      </c>
    </row>
    <row r="78" spans="1:19" x14ac:dyDescent="0.25">
      <c r="A78" s="1">
        <v>8</v>
      </c>
      <c r="B78" s="5">
        <v>0.625</v>
      </c>
      <c r="C78" s="1" t="s">
        <v>27</v>
      </c>
      <c r="D78" s="1">
        <v>5</v>
      </c>
      <c r="E78" s="1">
        <v>1</v>
      </c>
      <c r="F78" s="1" t="s">
        <v>96</v>
      </c>
      <c r="G78" s="2">
        <v>50.326633333333405</v>
      </c>
      <c r="H78" s="6">
        <f>1+COUNTIFS(A:A,A78,O:O,"&lt;"&amp;O78)</f>
        <v>5</v>
      </c>
      <c r="I78" s="2">
        <f>AVERAGEIF(A:A,A78,G:G)</f>
        <v>47.832877777777789</v>
      </c>
      <c r="J78" s="2">
        <f>G78-I78</f>
        <v>2.4937555555556159</v>
      </c>
      <c r="K78" s="2">
        <f>90+J78</f>
        <v>92.493755555555623</v>
      </c>
      <c r="L78" s="2">
        <f>EXP(0.06*K78)</f>
        <v>257.14119562078355</v>
      </c>
      <c r="M78" s="2">
        <f>SUMIF(A:A,A78,L:L)</f>
        <v>2364.5373309978741</v>
      </c>
      <c r="N78" s="3">
        <f>L78/M78</f>
        <v>0.10874905303874635</v>
      </c>
      <c r="O78" s="7">
        <f>1/N78</f>
        <v>9.1954823702575936</v>
      </c>
      <c r="P78" s="3">
        <f>IF(O78&gt;21,"",N78)</f>
        <v>0.10874905303874635</v>
      </c>
      <c r="Q78" s="3">
        <f>IF(ISNUMBER(P78),SUMIF(A:A,A78,P:P),"")</f>
        <v>0.96996068684637626</v>
      </c>
      <c r="R78" s="3">
        <f>IFERROR(P78*(1/Q78),"")</f>
        <v>0.11211696980454032</v>
      </c>
      <c r="S78" s="8">
        <f>IFERROR(1/R78,"")</f>
        <v>8.9192563957387989</v>
      </c>
    </row>
    <row r="79" spans="1:19" x14ac:dyDescent="0.25">
      <c r="A79" s="1">
        <v>8</v>
      </c>
      <c r="B79" s="5">
        <v>0.625</v>
      </c>
      <c r="C79" s="1" t="s">
        <v>27</v>
      </c>
      <c r="D79" s="1">
        <v>5</v>
      </c>
      <c r="E79" s="1">
        <v>7</v>
      </c>
      <c r="F79" s="1" t="s">
        <v>100</v>
      </c>
      <c r="G79" s="2">
        <v>47.709899999999998</v>
      </c>
      <c r="H79" s="6">
        <f>1+COUNTIFS(A:A,A79,O:O,"&lt;"&amp;O79)</f>
        <v>6</v>
      </c>
      <c r="I79" s="2">
        <f>AVERAGEIF(A:A,A79,G:G)</f>
        <v>47.832877777777789</v>
      </c>
      <c r="J79" s="2">
        <f>G79-I79</f>
        <v>-0.12297777777779118</v>
      </c>
      <c r="K79" s="2">
        <f>90+J79</f>
        <v>89.877022222222209</v>
      </c>
      <c r="L79" s="2">
        <f>EXP(0.06*K79)</f>
        <v>219.77874446957904</v>
      </c>
      <c r="M79" s="2">
        <f>SUMIF(A:A,A79,L:L)</f>
        <v>2364.5373309978741</v>
      </c>
      <c r="N79" s="3">
        <f>L79/M79</f>
        <v>9.2947885232511324E-2</v>
      </c>
      <c r="O79" s="7">
        <f>1/N79</f>
        <v>10.758717075686837</v>
      </c>
      <c r="P79" s="3">
        <f>IF(O79&gt;21,"",N79)</f>
        <v>9.2947885232511324E-2</v>
      </c>
      <c r="Q79" s="3">
        <f>IF(ISNUMBER(P79),SUMIF(A:A,A79,P:P),"")</f>
        <v>0.96996068684637626</v>
      </c>
      <c r="R79" s="3">
        <f>IFERROR(P79*(1/Q79),"")</f>
        <v>9.5826445847730049E-2</v>
      </c>
      <c r="S79" s="8">
        <f>IFERROR(1/R79,"")</f>
        <v>10.435532604319041</v>
      </c>
    </row>
    <row r="80" spans="1:19" x14ac:dyDescent="0.25">
      <c r="A80" s="1">
        <v>8</v>
      </c>
      <c r="B80" s="5">
        <v>0.625</v>
      </c>
      <c r="C80" s="1" t="s">
        <v>27</v>
      </c>
      <c r="D80" s="1">
        <v>5</v>
      </c>
      <c r="E80" s="1">
        <v>8</v>
      </c>
      <c r="F80" s="1" t="s">
        <v>101</v>
      </c>
      <c r="G80" s="2">
        <v>38.972566666666602</v>
      </c>
      <c r="H80" s="6">
        <f>1+COUNTIFS(A:A,A80,O:O,"&lt;"&amp;O80)</f>
        <v>7</v>
      </c>
      <c r="I80" s="2">
        <f>AVERAGEIF(A:A,A80,G:G)</f>
        <v>47.832877777777789</v>
      </c>
      <c r="J80" s="2">
        <f>G80-I80</f>
        <v>-8.8603111111111872</v>
      </c>
      <c r="K80" s="2">
        <f>90+J80</f>
        <v>81.139688888888813</v>
      </c>
      <c r="L80" s="2">
        <f>EXP(0.06*K80)</f>
        <v>130.1101414059595</v>
      </c>
      <c r="M80" s="2">
        <f>SUMIF(A:A,A80,L:L)</f>
        <v>2364.5373309978741</v>
      </c>
      <c r="N80" s="3">
        <f>L80/M80</f>
        <v>5.5025623702481728E-2</v>
      </c>
      <c r="O80" s="7">
        <f>1/N80</f>
        <v>18.173351480882872</v>
      </c>
      <c r="P80" s="3">
        <f>IF(O80&gt;21,"",N80)</f>
        <v>5.5025623702481728E-2</v>
      </c>
      <c r="Q80" s="3">
        <f>IF(ISNUMBER(P80),SUMIF(A:A,A80,P:P),"")</f>
        <v>0.96996068684637626</v>
      </c>
      <c r="R80" s="3">
        <f>IFERROR(P80*(1/Q80),"")</f>
        <v>5.6729746317230656E-2</v>
      </c>
      <c r="S80" s="8">
        <f>IFERROR(1/R80,"")</f>
        <v>17.62743648469776</v>
      </c>
    </row>
    <row r="81" spans="1:19" x14ac:dyDescent="0.25">
      <c r="A81" s="1">
        <v>8</v>
      </c>
      <c r="B81" s="5">
        <v>0.625</v>
      </c>
      <c r="C81" s="1" t="s">
        <v>27</v>
      </c>
      <c r="D81" s="1">
        <v>5</v>
      </c>
      <c r="E81" s="1">
        <v>12</v>
      </c>
      <c r="F81" s="1" t="s">
        <v>103</v>
      </c>
      <c r="G81" s="2">
        <v>37.351966666666705</v>
      </c>
      <c r="H81" s="6">
        <f>1+COUNTIFS(A:A,A81,O:O,"&lt;"&amp;O81)</f>
        <v>8</v>
      </c>
      <c r="I81" s="2">
        <f>AVERAGEIF(A:A,A81,G:G)</f>
        <v>47.832877777777789</v>
      </c>
      <c r="J81" s="2">
        <f>G81-I81</f>
        <v>-10.480911111111084</v>
      </c>
      <c r="K81" s="2">
        <f>90+J81</f>
        <v>79.519088888888916</v>
      </c>
      <c r="L81" s="2">
        <f>EXP(0.06*K81)</f>
        <v>118.05437617121542</v>
      </c>
      <c r="M81" s="2">
        <f>SUMIF(A:A,A81,L:L)</f>
        <v>2364.5373309978741</v>
      </c>
      <c r="N81" s="3">
        <f>L81/M81</f>
        <v>4.9927051107877631E-2</v>
      </c>
      <c r="O81" s="7">
        <f>1/N81</f>
        <v>20.029222191378675</v>
      </c>
      <c r="P81" s="3">
        <f>IF(O81&gt;21,"",N81)</f>
        <v>4.9927051107877631E-2</v>
      </c>
      <c r="Q81" s="3">
        <f>IF(ISNUMBER(P81),SUMIF(A:A,A81,P:P),"")</f>
        <v>0.96996068684637626</v>
      </c>
      <c r="R81" s="3">
        <f>IFERROR(P81*(1/Q81),"")</f>
        <v>5.1473272870681971E-2</v>
      </c>
      <c r="S81" s="8">
        <f>IFERROR(1/R81,"")</f>
        <v>19.427558113748344</v>
      </c>
    </row>
    <row r="82" spans="1:19" x14ac:dyDescent="0.25">
      <c r="A82" s="10">
        <v>8</v>
      </c>
      <c r="B82" s="11">
        <v>0.625</v>
      </c>
      <c r="C82" s="10" t="s">
        <v>27</v>
      </c>
      <c r="D82" s="10">
        <v>5</v>
      </c>
      <c r="E82" s="10">
        <v>13</v>
      </c>
      <c r="F82" s="10" t="s">
        <v>104</v>
      </c>
      <c r="G82" s="2">
        <v>28.8843666666667</v>
      </c>
      <c r="H82" s="6">
        <f>1+COUNTIFS(A:A,A82,O:O,"&lt;"&amp;O82)</f>
        <v>9</v>
      </c>
      <c r="I82" s="2">
        <f>AVERAGEIF(A:A,A82,G:G)</f>
        <v>47.832877777777789</v>
      </c>
      <c r="J82" s="2">
        <f>G82-I82</f>
        <v>-18.948511111111088</v>
      </c>
      <c r="K82" s="2">
        <f>90+J82</f>
        <v>71.051488888888912</v>
      </c>
      <c r="L82" s="2">
        <f>EXP(0.06*K82)</f>
        <v>71.029077349278893</v>
      </c>
      <c r="M82" s="2">
        <f>SUMIF(A:A,A82,L:L)</f>
        <v>2364.5373309978741</v>
      </c>
      <c r="N82" s="3">
        <f>L82/M82</f>
        <v>3.0039313153623775E-2</v>
      </c>
      <c r="O82" s="7">
        <f>1/N82</f>
        <v>33.289709218247076</v>
      </c>
      <c r="P82" s="3" t="str">
        <f>IF(O82&gt;21,"",N82)</f>
        <v/>
      </c>
      <c r="Q82" s="3" t="str">
        <f>IF(ISNUMBER(P82),SUMIF(A:A,A82,P:P),"")</f>
        <v/>
      </c>
      <c r="R82" s="3" t="str">
        <f>IFERROR(P82*(1/Q82),"")</f>
        <v/>
      </c>
      <c r="S82" s="8" t="str">
        <f>IFERROR(1/R82,"")</f>
        <v/>
      </c>
    </row>
    <row r="83" spans="1:19" x14ac:dyDescent="0.25">
      <c r="A83" s="10">
        <v>9</v>
      </c>
      <c r="B83" s="11">
        <v>0.64236111111111105</v>
      </c>
      <c r="C83" s="10" t="s">
        <v>21</v>
      </c>
      <c r="D83" s="10">
        <v>7</v>
      </c>
      <c r="E83" s="10">
        <v>1</v>
      </c>
      <c r="F83" s="10" t="s">
        <v>105</v>
      </c>
      <c r="G83" s="2">
        <v>69.2678333333334</v>
      </c>
      <c r="H83" s="6">
        <f>1+COUNTIFS(A:A,A83,O:O,"&lt;"&amp;O83)</f>
        <v>1</v>
      </c>
      <c r="I83" s="2">
        <f>AVERAGEIF(A:A,A83,G:G)</f>
        <v>47.7068222222222</v>
      </c>
      <c r="J83" s="2">
        <f>G83-I83</f>
        <v>21.561011111111199</v>
      </c>
      <c r="K83" s="2">
        <f>90+J83</f>
        <v>111.5610111111112</v>
      </c>
      <c r="L83" s="2">
        <f>EXP(0.06*K83)</f>
        <v>807.27200353595879</v>
      </c>
      <c r="M83" s="2">
        <f>SUMIF(A:A,A83,L:L)</f>
        <v>3540.3977510740096</v>
      </c>
      <c r="N83" s="3">
        <f>L83/M83</f>
        <v>0.22801731904023101</v>
      </c>
      <c r="O83" s="7">
        <f>1/N83</f>
        <v>4.3856317766088706</v>
      </c>
      <c r="P83" s="3">
        <f>IF(O83&gt;21,"",N83)</f>
        <v>0.22801731904023101</v>
      </c>
      <c r="Q83" s="3">
        <f>IF(ISNUMBER(P83),SUMIF(A:A,A83,P:P),"")</f>
        <v>0.93814151898316833</v>
      </c>
      <c r="R83" s="3">
        <f>IFERROR(P83*(1/Q83),"")</f>
        <v>0.24305215623264828</v>
      </c>
      <c r="S83" s="8">
        <f>IFERROR(1/R83,"")</f>
        <v>4.1143432566086968</v>
      </c>
    </row>
    <row r="84" spans="1:19" x14ac:dyDescent="0.25">
      <c r="A84" s="10">
        <v>9</v>
      </c>
      <c r="B84" s="11">
        <v>0.64236111111111105</v>
      </c>
      <c r="C84" s="10" t="s">
        <v>21</v>
      </c>
      <c r="D84" s="10">
        <v>7</v>
      </c>
      <c r="E84" s="10">
        <v>3</v>
      </c>
      <c r="F84" s="10" t="s">
        <v>106</v>
      </c>
      <c r="G84" s="2">
        <v>64.910833333333201</v>
      </c>
      <c r="H84" s="6">
        <f>1+COUNTIFS(A:A,A84,O:O,"&lt;"&amp;O84)</f>
        <v>2</v>
      </c>
      <c r="I84" s="2">
        <f>AVERAGEIF(A:A,A84,G:G)</f>
        <v>47.7068222222222</v>
      </c>
      <c r="J84" s="2">
        <f>G84-I84</f>
        <v>17.204011111111001</v>
      </c>
      <c r="K84" s="2">
        <f>90+J84</f>
        <v>107.204011111111</v>
      </c>
      <c r="L84" s="2">
        <f>EXP(0.06*K84)</f>
        <v>621.56510908764312</v>
      </c>
      <c r="M84" s="2">
        <f>SUMIF(A:A,A84,L:L)</f>
        <v>3540.3977510740096</v>
      </c>
      <c r="N84" s="3">
        <f>L84/M84</f>
        <v>0.17556363798363789</v>
      </c>
      <c r="O84" s="7">
        <f>1/N84</f>
        <v>5.6959402954112717</v>
      </c>
      <c r="P84" s="3">
        <f>IF(O84&gt;21,"",N84)</f>
        <v>0.17556363798363789</v>
      </c>
      <c r="Q84" s="3">
        <f>IF(ISNUMBER(P84),SUMIF(A:A,A84,P:P),"")</f>
        <v>0.93814151898316833</v>
      </c>
      <c r="R84" s="3">
        <f>IFERROR(P84*(1/Q84),"")</f>
        <v>0.18713982318352948</v>
      </c>
      <c r="S84" s="8">
        <f>IFERROR(1/R84,"")</f>
        <v>5.3435980807745675</v>
      </c>
    </row>
    <row r="85" spans="1:19" x14ac:dyDescent="0.25">
      <c r="A85" s="10">
        <v>9</v>
      </c>
      <c r="B85" s="11">
        <v>0.64236111111111105</v>
      </c>
      <c r="C85" s="10" t="s">
        <v>21</v>
      </c>
      <c r="D85" s="10">
        <v>7</v>
      </c>
      <c r="E85" s="10">
        <v>5</v>
      </c>
      <c r="F85" s="10" t="s">
        <v>108</v>
      </c>
      <c r="G85" s="2">
        <v>59.4956666666667</v>
      </c>
      <c r="H85" s="6">
        <f>1+COUNTIFS(A:A,A85,O:O,"&lt;"&amp;O85)</f>
        <v>3</v>
      </c>
      <c r="I85" s="2">
        <f>AVERAGEIF(A:A,A85,G:G)</f>
        <v>47.7068222222222</v>
      </c>
      <c r="J85" s="2">
        <f>G85-I85</f>
        <v>11.7888444444445</v>
      </c>
      <c r="K85" s="2">
        <f>90+J85</f>
        <v>101.78884444444449</v>
      </c>
      <c r="L85" s="2">
        <f>EXP(0.06*K85)</f>
        <v>449.13821400565041</v>
      </c>
      <c r="M85" s="2">
        <f>SUMIF(A:A,A85,L:L)</f>
        <v>3540.3977510740096</v>
      </c>
      <c r="N85" s="3">
        <f>L85/M85</f>
        <v>0.12686094771961726</v>
      </c>
      <c r="O85" s="7">
        <f>1/N85</f>
        <v>7.8826464564190237</v>
      </c>
      <c r="P85" s="3">
        <f>IF(O85&gt;21,"",N85)</f>
        <v>0.12686094771961726</v>
      </c>
      <c r="Q85" s="3">
        <f>IF(ISNUMBER(P85),SUMIF(A:A,A85,P:P),"")</f>
        <v>0.93814151898316833</v>
      </c>
      <c r="R85" s="3">
        <f>IFERROR(P85*(1/Q85),"")</f>
        <v>0.13522581098118239</v>
      </c>
      <c r="S85" s="8">
        <f>IFERROR(1/R85,"")</f>
        <v>7.3950379202322329</v>
      </c>
    </row>
    <row r="86" spans="1:19" x14ac:dyDescent="0.25">
      <c r="A86" s="1">
        <v>9</v>
      </c>
      <c r="B86" s="5">
        <v>0.64236111111111105</v>
      </c>
      <c r="C86" s="1" t="s">
        <v>21</v>
      </c>
      <c r="D86" s="1">
        <v>7</v>
      </c>
      <c r="E86" s="1">
        <v>13</v>
      </c>
      <c r="F86" s="1" t="s">
        <v>72</v>
      </c>
      <c r="G86" s="2">
        <v>51.362033333333301</v>
      </c>
      <c r="H86" s="6">
        <f>1+COUNTIFS(A:A,A86,O:O,"&lt;"&amp;O86)</f>
        <v>4</v>
      </c>
      <c r="I86" s="2">
        <f>AVERAGEIF(A:A,A86,G:G)</f>
        <v>47.7068222222222</v>
      </c>
      <c r="J86" s="2">
        <f>G86-I86</f>
        <v>3.6552111111111003</v>
      </c>
      <c r="K86" s="2">
        <f>90+J86</f>
        <v>93.6552111111111</v>
      </c>
      <c r="L86" s="2">
        <f>EXP(0.06*K86)</f>
        <v>275.69982041925584</v>
      </c>
      <c r="M86" s="2">
        <f>SUMIF(A:A,A86,L:L)</f>
        <v>3540.3977510740096</v>
      </c>
      <c r="N86" s="3">
        <f>L86/M86</f>
        <v>7.7872555516006636E-2</v>
      </c>
      <c r="O86" s="7">
        <f>1/N86</f>
        <v>12.841494585270812</v>
      </c>
      <c r="P86" s="3">
        <f>IF(O86&gt;21,"",N86)</f>
        <v>7.7872555516006636E-2</v>
      </c>
      <c r="Q86" s="3">
        <f>IF(ISNUMBER(P86),SUMIF(A:A,A86,P:P),"")</f>
        <v>0.93814151898316833</v>
      </c>
      <c r="R86" s="3">
        <f>IFERROR(P86*(1/Q86),"")</f>
        <v>8.3007258436244291E-2</v>
      </c>
      <c r="S86" s="8">
        <f>IFERROR(1/R86,"")</f>
        <v>12.047139236240092</v>
      </c>
    </row>
    <row r="87" spans="1:19" x14ac:dyDescent="0.25">
      <c r="A87" s="1">
        <v>9</v>
      </c>
      <c r="B87" s="5">
        <v>0.64236111111111105</v>
      </c>
      <c r="C87" s="1" t="s">
        <v>21</v>
      </c>
      <c r="D87" s="1">
        <v>7</v>
      </c>
      <c r="E87" s="1">
        <v>8</v>
      </c>
      <c r="F87" s="1" t="s">
        <v>111</v>
      </c>
      <c r="G87" s="2">
        <v>51.143233333333306</v>
      </c>
      <c r="H87" s="6">
        <f>1+COUNTIFS(A:A,A87,O:O,"&lt;"&amp;O87)</f>
        <v>5</v>
      </c>
      <c r="I87" s="2">
        <f>AVERAGEIF(A:A,A87,G:G)</f>
        <v>47.7068222222222</v>
      </c>
      <c r="J87" s="2">
        <f>G87-I87</f>
        <v>3.4364111111111058</v>
      </c>
      <c r="K87" s="2">
        <f>90+J87</f>
        <v>93.436411111111113</v>
      </c>
      <c r="L87" s="2">
        <f>EXP(0.06*K87)</f>
        <v>272.10408721145518</v>
      </c>
      <c r="M87" s="2">
        <f>SUMIF(A:A,A87,L:L)</f>
        <v>3540.3977510740096</v>
      </c>
      <c r="N87" s="3">
        <f>L87/M87</f>
        <v>7.6856925787197244E-2</v>
      </c>
      <c r="O87" s="7">
        <f>1/N87</f>
        <v>13.011189164250688</v>
      </c>
      <c r="P87" s="3">
        <f>IF(O87&gt;21,"",N87)</f>
        <v>7.6856925787197244E-2</v>
      </c>
      <c r="Q87" s="3">
        <f>IF(ISNUMBER(P87),SUMIF(A:A,A87,P:P),"")</f>
        <v>0.93814151898316833</v>
      </c>
      <c r="R87" s="3">
        <f>IFERROR(P87*(1/Q87),"")</f>
        <v>8.1924660866199414E-2</v>
      </c>
      <c r="S87" s="8">
        <f>IFERROR(1/R87,"")</f>
        <v>12.20633676632748</v>
      </c>
    </row>
    <row r="88" spans="1:19" x14ac:dyDescent="0.25">
      <c r="A88" s="1">
        <v>9</v>
      </c>
      <c r="B88" s="5">
        <v>0.64236111111111105</v>
      </c>
      <c r="C88" s="1" t="s">
        <v>21</v>
      </c>
      <c r="D88" s="1">
        <v>7</v>
      </c>
      <c r="E88" s="1">
        <v>10</v>
      </c>
      <c r="F88" s="1" t="s">
        <v>113</v>
      </c>
      <c r="G88" s="2">
        <v>49.673766666666602</v>
      </c>
      <c r="H88" s="6">
        <f>1+COUNTIFS(A:A,A88,O:O,"&lt;"&amp;O88)</f>
        <v>6</v>
      </c>
      <c r="I88" s="2">
        <f>AVERAGEIF(A:A,A88,G:G)</f>
        <v>47.7068222222222</v>
      </c>
      <c r="J88" s="2">
        <f>G88-I88</f>
        <v>1.9669444444444011</v>
      </c>
      <c r="K88" s="2">
        <f>90+J88</f>
        <v>91.966944444444408</v>
      </c>
      <c r="L88" s="2">
        <f>EXP(0.06*K88)</f>
        <v>249.14041835841118</v>
      </c>
      <c r="M88" s="2">
        <f>SUMIF(A:A,A88,L:L)</f>
        <v>3540.3977510740096</v>
      </c>
      <c r="N88" s="3">
        <f>L88/M88</f>
        <v>7.0370742463281802E-2</v>
      </c>
      <c r="O88" s="7">
        <f>1/N88</f>
        <v>14.210451176094699</v>
      </c>
      <c r="P88" s="3">
        <f>IF(O88&gt;21,"",N88)</f>
        <v>7.0370742463281802E-2</v>
      </c>
      <c r="Q88" s="3">
        <f>IF(ISNUMBER(P88),SUMIF(A:A,A88,P:P),"")</f>
        <v>0.93814151898316833</v>
      </c>
      <c r="R88" s="3">
        <f>IFERROR(P88*(1/Q88),"")</f>
        <v>7.5010796387686957E-2</v>
      </c>
      <c r="S88" s="8">
        <f>IFERROR(1/R88,"")</f>
        <v>13.331414251777632</v>
      </c>
    </row>
    <row r="89" spans="1:19" x14ac:dyDescent="0.25">
      <c r="A89" s="1">
        <v>9</v>
      </c>
      <c r="B89" s="5">
        <v>0.64236111111111105</v>
      </c>
      <c r="C89" s="1" t="s">
        <v>21</v>
      </c>
      <c r="D89" s="1">
        <v>7</v>
      </c>
      <c r="E89" s="1">
        <v>9</v>
      </c>
      <c r="F89" s="1" t="s">
        <v>112</v>
      </c>
      <c r="G89" s="2">
        <v>48.650766666666698</v>
      </c>
      <c r="H89" s="6">
        <f>1+COUNTIFS(A:A,A89,O:O,"&lt;"&amp;O89)</f>
        <v>7</v>
      </c>
      <c r="I89" s="2">
        <f>AVERAGEIF(A:A,A89,G:G)</f>
        <v>47.7068222222222</v>
      </c>
      <c r="J89" s="2">
        <f>G89-I89</f>
        <v>0.94394444444449732</v>
      </c>
      <c r="K89" s="2">
        <f>90+J89</f>
        <v>90.943944444444497</v>
      </c>
      <c r="L89" s="2">
        <f>EXP(0.06*K89)</f>
        <v>234.30804158412658</v>
      </c>
      <c r="M89" s="2">
        <f>SUMIF(A:A,A89,L:L)</f>
        <v>3540.3977510740096</v>
      </c>
      <c r="N89" s="3">
        <f>L89/M89</f>
        <v>6.6181276245881479E-2</v>
      </c>
      <c r="O89" s="7">
        <f>1/N89</f>
        <v>15.110013839635359</v>
      </c>
      <c r="P89" s="3">
        <f>IF(O89&gt;21,"",N89)</f>
        <v>6.6181276245881479E-2</v>
      </c>
      <c r="Q89" s="3">
        <f>IF(ISNUMBER(P89),SUMIF(A:A,A89,P:P),"")</f>
        <v>0.93814151898316833</v>
      </c>
      <c r="R89" s="3">
        <f>IFERROR(P89*(1/Q89),"")</f>
        <v>7.0545088248107762E-2</v>
      </c>
      <c r="S89" s="8">
        <f>IFERROR(1/R89,"")</f>
        <v>14.175331335372213</v>
      </c>
    </row>
    <row r="90" spans="1:19" x14ac:dyDescent="0.25">
      <c r="A90" s="10">
        <v>9</v>
      </c>
      <c r="B90" s="11">
        <v>0.64236111111111105</v>
      </c>
      <c r="C90" s="10" t="s">
        <v>21</v>
      </c>
      <c r="D90" s="10">
        <v>7</v>
      </c>
      <c r="E90" s="10">
        <v>6</v>
      </c>
      <c r="F90" s="10" t="s">
        <v>109</v>
      </c>
      <c r="G90" s="2">
        <v>46.721466666666601</v>
      </c>
      <c r="H90" s="6">
        <f>1+COUNTIFS(A:A,A90,O:O,"&lt;"&amp;O90)</f>
        <v>8</v>
      </c>
      <c r="I90" s="2">
        <f>AVERAGEIF(A:A,A90,G:G)</f>
        <v>47.7068222222222</v>
      </c>
      <c r="J90" s="2">
        <f>G90-I90</f>
        <v>-0.98535555555559995</v>
      </c>
      <c r="K90" s="2">
        <f>90+J90</f>
        <v>89.0146444444444</v>
      </c>
      <c r="L90" s="2">
        <f>EXP(0.06*K90)</f>
        <v>208.69600397243525</v>
      </c>
      <c r="M90" s="2">
        <f>SUMIF(A:A,A90,L:L)</f>
        <v>3540.3977510740096</v>
      </c>
      <c r="N90" s="3">
        <f>L90/M90</f>
        <v>5.8947050203363605E-2</v>
      </c>
      <c r="O90" s="7">
        <f>1/N90</f>
        <v>16.964377293690916</v>
      </c>
      <c r="P90" s="3">
        <f>IF(O90&gt;21,"",N90)</f>
        <v>5.8947050203363605E-2</v>
      </c>
      <c r="Q90" s="3">
        <f>IF(ISNUMBER(P90),SUMIF(A:A,A90,P:P),"")</f>
        <v>0.93814151898316833</v>
      </c>
      <c r="R90" s="3">
        <f>IFERROR(P90*(1/Q90),"")</f>
        <v>6.2833857163954385E-2</v>
      </c>
      <c r="S90" s="8">
        <f>IFERROR(1/R90,"")</f>
        <v>15.914986682906767</v>
      </c>
    </row>
    <row r="91" spans="1:19" x14ac:dyDescent="0.25">
      <c r="A91" s="1">
        <v>9</v>
      </c>
      <c r="B91" s="5">
        <v>0.64236111111111105</v>
      </c>
      <c r="C91" s="1" t="s">
        <v>21</v>
      </c>
      <c r="D91" s="1">
        <v>7</v>
      </c>
      <c r="E91" s="1">
        <v>12</v>
      </c>
      <c r="F91" s="1" t="s">
        <v>114</v>
      </c>
      <c r="G91" s="2">
        <v>46.298833333333299</v>
      </c>
      <c r="H91" s="6">
        <f>1+COUNTIFS(A:A,A91,O:O,"&lt;"&amp;O91)</f>
        <v>9</v>
      </c>
      <c r="I91" s="2">
        <f>AVERAGEIF(A:A,A91,G:G)</f>
        <v>47.7068222222222</v>
      </c>
      <c r="J91" s="2">
        <f>G91-I91</f>
        <v>-1.4079888888889016</v>
      </c>
      <c r="K91" s="2">
        <f>90+J91</f>
        <v>88.592011111111105</v>
      </c>
      <c r="L91" s="2">
        <f>EXP(0.06*K91)</f>
        <v>203.47042582222852</v>
      </c>
      <c r="M91" s="2">
        <f>SUMIF(A:A,A91,L:L)</f>
        <v>3540.3977510740096</v>
      </c>
      <c r="N91" s="3">
        <f>L91/M91</f>
        <v>5.7471064023951558E-2</v>
      </c>
      <c r="O91" s="7">
        <f>1/N91</f>
        <v>17.400060656319873</v>
      </c>
      <c r="P91" s="3">
        <f>IF(O91&gt;21,"",N91)</f>
        <v>5.7471064023951558E-2</v>
      </c>
      <c r="Q91" s="3">
        <f>IF(ISNUMBER(P91),SUMIF(A:A,A91,P:P),"")</f>
        <v>0.93814151898316833</v>
      </c>
      <c r="R91" s="3">
        <f>IFERROR(P91*(1/Q91),"")</f>
        <v>6.1260548500447161E-2</v>
      </c>
      <c r="S91" s="8">
        <f>IFERROR(1/R91,"")</f>
        <v>16.323719334519193</v>
      </c>
    </row>
    <row r="92" spans="1:19" x14ac:dyDescent="0.25">
      <c r="A92" s="10">
        <v>9</v>
      </c>
      <c r="B92" s="11">
        <v>0.64236111111111105</v>
      </c>
      <c r="C92" s="10" t="s">
        <v>21</v>
      </c>
      <c r="D92" s="10">
        <v>7</v>
      </c>
      <c r="E92" s="10">
        <v>4</v>
      </c>
      <c r="F92" s="10" t="s">
        <v>107</v>
      </c>
      <c r="G92" s="2">
        <v>35.7944666666667</v>
      </c>
      <c r="H92" s="6">
        <f>1+COUNTIFS(A:A,A92,O:O,"&lt;"&amp;O92)</f>
        <v>10</v>
      </c>
      <c r="I92" s="2">
        <f>AVERAGEIF(A:A,A92,G:G)</f>
        <v>47.7068222222222</v>
      </c>
      <c r="J92" s="2">
        <f>G92-I92</f>
        <v>-11.9123555555555</v>
      </c>
      <c r="K92" s="2">
        <f>90+J92</f>
        <v>78.087644444444493</v>
      </c>
      <c r="L92" s="2">
        <f>EXP(0.06*K92)</f>
        <v>108.3382921890362</v>
      </c>
      <c r="M92" s="2">
        <f>SUMIF(A:A,A92,L:L)</f>
        <v>3540.3977510740096</v>
      </c>
      <c r="N92" s="3">
        <f>L92/M92</f>
        <v>3.0600599086972886E-2</v>
      </c>
      <c r="O92" s="7">
        <f>1/N92</f>
        <v>32.679098770511139</v>
      </c>
      <c r="P92" s="3" t="str">
        <f>IF(O92&gt;21,"",N92)</f>
        <v/>
      </c>
      <c r="Q92" s="3" t="str">
        <f>IF(ISNUMBER(P92),SUMIF(A:A,A92,P:P),"")</f>
        <v/>
      </c>
      <c r="R92" s="3" t="str">
        <f>IFERROR(P92*(1/Q92),"")</f>
        <v/>
      </c>
      <c r="S92" s="8" t="str">
        <f>IFERROR(1/R92,"")</f>
        <v/>
      </c>
    </row>
    <row r="93" spans="1:19" x14ac:dyDescent="0.25">
      <c r="A93" s="1">
        <v>9</v>
      </c>
      <c r="B93" s="5">
        <v>0.64236111111111105</v>
      </c>
      <c r="C93" s="1" t="s">
        <v>21</v>
      </c>
      <c r="D93" s="1">
        <v>7</v>
      </c>
      <c r="E93" s="1">
        <v>11</v>
      </c>
      <c r="F93" s="1" t="s">
        <v>20</v>
      </c>
      <c r="G93" s="2">
        <v>25.282300000000003</v>
      </c>
      <c r="H93" s="6">
        <f>1+COUNTIFS(A:A,A93,O:O,"&lt;"&amp;O93)</f>
        <v>11</v>
      </c>
      <c r="I93" s="2">
        <f>AVERAGEIF(A:A,A93,G:G)</f>
        <v>47.7068222222222</v>
      </c>
      <c r="J93" s="2">
        <f>G93-I93</f>
        <v>-22.424522222222198</v>
      </c>
      <c r="K93" s="2">
        <f>90+J93</f>
        <v>67.575477777777806</v>
      </c>
      <c r="L93" s="2">
        <f>EXP(0.06*K93)</f>
        <v>57.657980462524613</v>
      </c>
      <c r="M93" s="2">
        <f>SUMIF(A:A,A93,L:L)</f>
        <v>3540.3977510740096</v>
      </c>
      <c r="N93" s="3">
        <f>L93/M93</f>
        <v>1.6285735252496297E-2</v>
      </c>
      <c r="O93" s="7">
        <f>1/N93</f>
        <v>61.403429719067724</v>
      </c>
      <c r="P93" s="3" t="str">
        <f>IF(O93&gt;21,"",N93)</f>
        <v/>
      </c>
      <c r="Q93" s="3" t="str">
        <f>IF(ISNUMBER(P93),SUMIF(A:A,A93,P:P),"")</f>
        <v/>
      </c>
      <c r="R93" s="3" t="str">
        <f>IFERROR(P93*(1/Q93),"")</f>
        <v/>
      </c>
      <c r="S93" s="8" t="str">
        <f>IFERROR(1/R93,"")</f>
        <v/>
      </c>
    </row>
    <row r="94" spans="1:19" x14ac:dyDescent="0.25">
      <c r="A94" s="10">
        <v>9</v>
      </c>
      <c r="B94" s="11">
        <v>0.64236111111111105</v>
      </c>
      <c r="C94" s="10" t="s">
        <v>21</v>
      </c>
      <c r="D94" s="10">
        <v>7</v>
      </c>
      <c r="E94" s="10">
        <v>7</v>
      </c>
      <c r="F94" s="10" t="s">
        <v>110</v>
      </c>
      <c r="G94" s="2">
        <v>23.880666666666698</v>
      </c>
      <c r="H94" s="6">
        <f>1+COUNTIFS(A:A,A94,O:O,"&lt;"&amp;O94)</f>
        <v>12</v>
      </c>
      <c r="I94" s="2">
        <f>AVERAGEIF(A:A,A94,G:G)</f>
        <v>47.7068222222222</v>
      </c>
      <c r="J94" s="2">
        <f>G94-I94</f>
        <v>-23.826155555555502</v>
      </c>
      <c r="K94" s="2">
        <f>90+J94</f>
        <v>66.173844444444498</v>
      </c>
      <c r="L94" s="2">
        <f>EXP(0.06*K94)</f>
        <v>53.00735442528395</v>
      </c>
      <c r="M94" s="2">
        <f>SUMIF(A:A,A94,L:L)</f>
        <v>3540.3977510740096</v>
      </c>
      <c r="N94" s="3">
        <f>L94/M94</f>
        <v>1.4972146677362373E-2</v>
      </c>
      <c r="O94" s="7">
        <f>1/N94</f>
        <v>66.790689508270901</v>
      </c>
      <c r="P94" s="3" t="str">
        <f>IF(O94&gt;21,"",N94)</f>
        <v/>
      </c>
      <c r="Q94" s="3" t="str">
        <f>IF(ISNUMBER(P94),SUMIF(A:A,A94,P:P),"")</f>
        <v/>
      </c>
      <c r="R94" s="3" t="str">
        <f>IFERROR(P94*(1/Q94),"")</f>
        <v/>
      </c>
      <c r="S94" s="8" t="str">
        <f>IFERROR(1/R94,"")</f>
        <v/>
      </c>
    </row>
    <row r="95" spans="1:19" x14ac:dyDescent="0.25">
      <c r="A95" s="1">
        <v>10</v>
      </c>
      <c r="B95" s="5">
        <v>0.64583333333333337</v>
      </c>
      <c r="C95" s="1" t="s">
        <v>27</v>
      </c>
      <c r="D95" s="1">
        <v>6</v>
      </c>
      <c r="E95" s="1">
        <v>12</v>
      </c>
      <c r="F95" s="1" t="s">
        <v>123</v>
      </c>
      <c r="G95" s="2">
        <v>59.592833333333296</v>
      </c>
      <c r="H95" s="6">
        <f>1+COUNTIFS(A:A,A95,O:O,"&lt;"&amp;O95)</f>
        <v>1</v>
      </c>
      <c r="I95" s="2">
        <f>AVERAGEIF(A:A,A95,G:G)</f>
        <v>45.515353333333323</v>
      </c>
      <c r="J95" s="2">
        <f>G95-I95</f>
        <v>14.077479999999973</v>
      </c>
      <c r="K95" s="2">
        <f>90+J95</f>
        <v>104.07747999999998</v>
      </c>
      <c r="L95" s="2">
        <f>EXP(0.06*K95)</f>
        <v>515.24823796622672</v>
      </c>
      <c r="M95" s="2">
        <f>SUMIF(A:A,A95,L:L)</f>
        <v>2493.7424715583452</v>
      </c>
      <c r="N95" s="3">
        <f>L95/M95</f>
        <v>0.20661645853280389</v>
      </c>
      <c r="O95" s="7">
        <f>1/N95</f>
        <v>4.8398854917031349</v>
      </c>
      <c r="P95" s="3">
        <f>IF(O95&gt;21,"",N95)</f>
        <v>0.20661645853280389</v>
      </c>
      <c r="Q95" s="3">
        <f>IF(ISNUMBER(P95),SUMIF(A:A,A95,P:P),"")</f>
        <v>0.97026573105233527</v>
      </c>
      <c r="R95" s="3">
        <f>IFERROR(P95*(1/Q95),"")</f>
        <v>0.21294832118692977</v>
      </c>
      <c r="S95" s="8">
        <f>IFERROR(1/R95,"")</f>
        <v>4.6959750348169331</v>
      </c>
    </row>
    <row r="96" spans="1:19" x14ac:dyDescent="0.25">
      <c r="A96" s="1">
        <v>10</v>
      </c>
      <c r="B96" s="5">
        <v>0.64583333333333337</v>
      </c>
      <c r="C96" s="1" t="s">
        <v>27</v>
      </c>
      <c r="D96" s="1">
        <v>6</v>
      </c>
      <c r="E96" s="1">
        <v>2</v>
      </c>
      <c r="F96" s="1" t="s">
        <v>116</v>
      </c>
      <c r="G96" s="2">
        <v>51.948933333333301</v>
      </c>
      <c r="H96" s="6">
        <f>1+COUNTIFS(A:A,A96,O:O,"&lt;"&amp;O96)</f>
        <v>2</v>
      </c>
      <c r="I96" s="2">
        <f>AVERAGEIF(A:A,A96,G:G)</f>
        <v>45.515353333333323</v>
      </c>
      <c r="J96" s="2">
        <f>G96-I96</f>
        <v>6.4335799999999779</v>
      </c>
      <c r="K96" s="2">
        <f>90+J96</f>
        <v>96.433579999999978</v>
      </c>
      <c r="L96" s="2">
        <f>EXP(0.06*K96)</f>
        <v>325.71240540593624</v>
      </c>
      <c r="M96" s="2">
        <f>SUMIF(A:A,A96,L:L)</f>
        <v>2493.7424715583452</v>
      </c>
      <c r="N96" s="3">
        <f>L96/M96</f>
        <v>0.13061188519694972</v>
      </c>
      <c r="O96" s="7">
        <f>1/N96</f>
        <v>7.6562710850708537</v>
      </c>
      <c r="P96" s="3">
        <f>IF(O96&gt;21,"",N96)</f>
        <v>0.13061188519694972</v>
      </c>
      <c r="Q96" s="3">
        <f>IF(ISNUMBER(P96),SUMIF(A:A,A96,P:P),"")</f>
        <v>0.97026573105233527</v>
      </c>
      <c r="R96" s="3">
        <f>IFERROR(P96*(1/Q96),"")</f>
        <v>0.13461455044412429</v>
      </c>
      <c r="S96" s="8">
        <f>IFERROR(1/R96,"")</f>
        <v>7.428617461491128</v>
      </c>
    </row>
    <row r="97" spans="1:19" x14ac:dyDescent="0.25">
      <c r="A97" s="1">
        <v>10</v>
      </c>
      <c r="B97" s="5">
        <v>0.64583333333333337</v>
      </c>
      <c r="C97" s="1" t="s">
        <v>27</v>
      </c>
      <c r="D97" s="1">
        <v>6</v>
      </c>
      <c r="E97" s="1">
        <v>7</v>
      </c>
      <c r="F97" s="1" t="s">
        <v>119</v>
      </c>
      <c r="G97" s="2">
        <v>50.7207333333333</v>
      </c>
      <c r="H97" s="6">
        <f>1+COUNTIFS(A:A,A97,O:O,"&lt;"&amp;O97)</f>
        <v>3</v>
      </c>
      <c r="I97" s="2">
        <f>AVERAGEIF(A:A,A97,G:G)</f>
        <v>45.515353333333323</v>
      </c>
      <c r="J97" s="2">
        <f>G97-I97</f>
        <v>5.2053799999999768</v>
      </c>
      <c r="K97" s="2">
        <f>90+J97</f>
        <v>95.205379999999977</v>
      </c>
      <c r="L97" s="2">
        <f>EXP(0.06*K97)</f>
        <v>302.57306938864991</v>
      </c>
      <c r="M97" s="2">
        <f>SUMIF(A:A,A97,L:L)</f>
        <v>2493.7424715583452</v>
      </c>
      <c r="N97" s="3">
        <f>L97/M97</f>
        <v>0.12133292544822054</v>
      </c>
      <c r="O97" s="7">
        <f>1/N97</f>
        <v>8.2417859480916853</v>
      </c>
      <c r="P97" s="3">
        <f>IF(O97&gt;21,"",N97)</f>
        <v>0.12133292544822054</v>
      </c>
      <c r="Q97" s="3">
        <f>IF(ISNUMBER(P97),SUMIF(A:A,A97,P:P),"")</f>
        <v>0.97026573105233527</v>
      </c>
      <c r="R97" s="3">
        <f>IFERROR(P97*(1/Q97),"")</f>
        <v>0.12505123242539415</v>
      </c>
      <c r="S97" s="8">
        <f>IFERROR(1/R97,"")</f>
        <v>7.9967224681020417</v>
      </c>
    </row>
    <row r="98" spans="1:19" x14ac:dyDescent="0.25">
      <c r="A98" s="1">
        <v>10</v>
      </c>
      <c r="B98" s="5">
        <v>0.64583333333333337</v>
      </c>
      <c r="C98" s="1" t="s">
        <v>27</v>
      </c>
      <c r="D98" s="1">
        <v>6</v>
      </c>
      <c r="E98" s="1">
        <v>11</v>
      </c>
      <c r="F98" s="1" t="s">
        <v>122</v>
      </c>
      <c r="G98" s="2">
        <v>50.275066666666703</v>
      </c>
      <c r="H98" s="6">
        <f>1+COUNTIFS(A:A,A98,O:O,"&lt;"&amp;O98)</f>
        <v>4</v>
      </c>
      <c r="I98" s="2">
        <f>AVERAGEIF(A:A,A98,G:G)</f>
        <v>45.515353333333323</v>
      </c>
      <c r="J98" s="2">
        <f>G98-I98</f>
        <v>4.7597133333333801</v>
      </c>
      <c r="K98" s="2">
        <f>90+J98</f>
        <v>94.75971333333338</v>
      </c>
      <c r="L98" s="2">
        <f>EXP(0.06*K98)</f>
        <v>294.5894817809683</v>
      </c>
      <c r="M98" s="2">
        <f>SUMIF(A:A,A98,L:L)</f>
        <v>2493.7424715583452</v>
      </c>
      <c r="N98" s="3">
        <f>L98/M98</f>
        <v>0.11813147714361968</v>
      </c>
      <c r="O98" s="7">
        <f>1/N98</f>
        <v>8.4651442966741079</v>
      </c>
      <c r="P98" s="3">
        <f>IF(O98&gt;21,"",N98)</f>
        <v>0.11813147714361968</v>
      </c>
      <c r="Q98" s="3">
        <f>IF(ISNUMBER(P98),SUMIF(A:A,A98,P:P),"")</f>
        <v>0.97026573105233527</v>
      </c>
      <c r="R98" s="3">
        <f>IFERROR(P98*(1/Q98),"")</f>
        <v>0.12175167416816433</v>
      </c>
      <c r="S98" s="8">
        <f>IFERROR(1/R98,"")</f>
        <v>8.2134394194760105</v>
      </c>
    </row>
    <row r="99" spans="1:19" x14ac:dyDescent="0.25">
      <c r="A99" s="1">
        <v>10</v>
      </c>
      <c r="B99" s="5">
        <v>0.64583333333333337</v>
      </c>
      <c r="C99" s="1" t="s">
        <v>27</v>
      </c>
      <c r="D99" s="1">
        <v>6</v>
      </c>
      <c r="E99" s="1">
        <v>5</v>
      </c>
      <c r="F99" s="1" t="s">
        <v>118</v>
      </c>
      <c r="G99" s="2">
        <v>49.683999999999997</v>
      </c>
      <c r="H99" s="6">
        <f>1+COUNTIFS(A:A,A99,O:O,"&lt;"&amp;O99)</f>
        <v>5</v>
      </c>
      <c r="I99" s="2">
        <f>AVERAGEIF(A:A,A99,G:G)</f>
        <v>45.515353333333323</v>
      </c>
      <c r="J99" s="2">
        <f>G99-I99</f>
        <v>4.1686466666666746</v>
      </c>
      <c r="K99" s="2">
        <f>90+J99</f>
        <v>94.168646666666675</v>
      </c>
      <c r="L99" s="2">
        <f>EXP(0.06*K99)</f>
        <v>284.32524165630559</v>
      </c>
      <c r="M99" s="2">
        <f>SUMIF(A:A,A99,L:L)</f>
        <v>2493.7424715583452</v>
      </c>
      <c r="N99" s="3">
        <f>L99/M99</f>
        <v>0.11401547870283098</v>
      </c>
      <c r="O99" s="7">
        <f>1/N99</f>
        <v>8.7707389503349091</v>
      </c>
      <c r="P99" s="3">
        <f>IF(O99&gt;21,"",N99)</f>
        <v>0.11401547870283098</v>
      </c>
      <c r="Q99" s="3">
        <f>IF(ISNUMBER(P99),SUMIF(A:A,A99,P:P),"")</f>
        <v>0.97026573105233527</v>
      </c>
      <c r="R99" s="3">
        <f>IFERROR(P99*(1/Q99),"")</f>
        <v>0.11750953893751515</v>
      </c>
      <c r="S99" s="8">
        <f>IFERROR(1/R99,"")</f>
        <v>8.5099474395158925</v>
      </c>
    </row>
    <row r="100" spans="1:19" x14ac:dyDescent="0.25">
      <c r="A100" s="1">
        <v>10</v>
      </c>
      <c r="B100" s="5">
        <v>0.64583333333333337</v>
      </c>
      <c r="C100" s="1" t="s">
        <v>27</v>
      </c>
      <c r="D100" s="1">
        <v>6</v>
      </c>
      <c r="E100" s="1">
        <v>13</v>
      </c>
      <c r="F100" s="1" t="s">
        <v>19</v>
      </c>
      <c r="G100" s="2">
        <v>43.990966666666701</v>
      </c>
      <c r="H100" s="6">
        <f>1+COUNTIFS(A:A,A100,O:O,"&lt;"&amp;O100)</f>
        <v>6</v>
      </c>
      <c r="I100" s="2">
        <f>AVERAGEIF(A:A,A100,G:G)</f>
        <v>45.515353333333323</v>
      </c>
      <c r="J100" s="2">
        <f>G100-I100</f>
        <v>-1.5243866666666221</v>
      </c>
      <c r="K100" s="2">
        <f>90+J100</f>
        <v>88.475613333333371</v>
      </c>
      <c r="L100" s="2">
        <f>EXP(0.06*K100)</f>
        <v>202.05436603965032</v>
      </c>
      <c r="M100" s="2">
        <f>SUMIF(A:A,A100,L:L)</f>
        <v>2493.7424715583452</v>
      </c>
      <c r="N100" s="3">
        <f>L100/M100</f>
        <v>8.1024551790781385E-2</v>
      </c>
      <c r="O100" s="7">
        <f>1/N100</f>
        <v>12.341938065663889</v>
      </c>
      <c r="P100" s="3">
        <f>IF(O100&gt;21,"",N100)</f>
        <v>8.1024551790781385E-2</v>
      </c>
      <c r="Q100" s="3">
        <f>IF(ISNUMBER(P100),SUMIF(A:A,A100,P:P),"")</f>
        <v>0.97026573105233527</v>
      </c>
      <c r="R100" s="3">
        <f>IFERROR(P100*(1/Q100),"")</f>
        <v>8.3507588898253063E-2</v>
      </c>
      <c r="S100" s="8">
        <f>IFERROR(1/R100,"")</f>
        <v>11.974959559884018</v>
      </c>
    </row>
    <row r="101" spans="1:19" x14ac:dyDescent="0.25">
      <c r="A101" s="1">
        <v>10</v>
      </c>
      <c r="B101" s="5">
        <v>0.64583333333333337</v>
      </c>
      <c r="C101" s="1" t="s">
        <v>27</v>
      </c>
      <c r="D101" s="1">
        <v>6</v>
      </c>
      <c r="E101" s="1">
        <v>9</v>
      </c>
      <c r="F101" s="1" t="s">
        <v>120</v>
      </c>
      <c r="G101" s="2">
        <v>42.564066666666697</v>
      </c>
      <c r="H101" s="6">
        <f>1+COUNTIFS(A:A,A101,O:O,"&lt;"&amp;O101)</f>
        <v>7</v>
      </c>
      <c r="I101" s="2">
        <f>AVERAGEIF(A:A,A101,G:G)</f>
        <v>45.515353333333323</v>
      </c>
      <c r="J101" s="2">
        <f>G101-I101</f>
        <v>-2.9512866666666255</v>
      </c>
      <c r="K101" s="2">
        <f>90+J101</f>
        <v>87.048713333333382</v>
      </c>
      <c r="L101" s="2">
        <f>EXP(0.06*K101)</f>
        <v>185.47550039820555</v>
      </c>
      <c r="M101" s="2">
        <f>SUMIF(A:A,A101,L:L)</f>
        <v>2493.7424715583452</v>
      </c>
      <c r="N101" s="3">
        <f>L101/M101</f>
        <v>7.4376365047149992E-2</v>
      </c>
      <c r="O101" s="7">
        <f>1/N101</f>
        <v>13.445131385031551</v>
      </c>
      <c r="P101" s="3">
        <f>IF(O101&gt;21,"",N101)</f>
        <v>7.4376365047149992E-2</v>
      </c>
      <c r="Q101" s="3">
        <f>IF(ISNUMBER(P101),SUMIF(A:A,A101,P:P),"")</f>
        <v>0.97026573105233527</v>
      </c>
      <c r="R101" s="3">
        <f>IFERROR(P101*(1/Q101),"")</f>
        <v>7.6655665212954124E-2</v>
      </c>
      <c r="S101" s="8">
        <f>IFERROR(1/R101,"")</f>
        <v>13.045350232392334</v>
      </c>
    </row>
    <row r="102" spans="1:19" x14ac:dyDescent="0.25">
      <c r="A102" s="1">
        <v>10</v>
      </c>
      <c r="B102" s="5">
        <v>0.64583333333333337</v>
      </c>
      <c r="C102" s="1" t="s">
        <v>27</v>
      </c>
      <c r="D102" s="1">
        <v>6</v>
      </c>
      <c r="E102" s="1">
        <v>10</v>
      </c>
      <c r="F102" s="1" t="s">
        <v>121</v>
      </c>
      <c r="G102" s="2">
        <v>39.953099999999999</v>
      </c>
      <c r="H102" s="6">
        <f>1+COUNTIFS(A:A,A102,O:O,"&lt;"&amp;O102)</f>
        <v>8</v>
      </c>
      <c r="I102" s="2">
        <f>AVERAGEIF(A:A,A102,G:G)</f>
        <v>45.515353333333323</v>
      </c>
      <c r="J102" s="2">
        <f>G102-I102</f>
        <v>-5.5622533333333237</v>
      </c>
      <c r="K102" s="2">
        <f>90+J102</f>
        <v>84.437746666666669</v>
      </c>
      <c r="L102" s="2">
        <f>EXP(0.06*K102)</f>
        <v>158.58088839234682</v>
      </c>
      <c r="M102" s="2">
        <f>SUMIF(A:A,A102,L:L)</f>
        <v>2493.7424715583452</v>
      </c>
      <c r="N102" s="3">
        <f>L102/M102</f>
        <v>6.35915256691479E-2</v>
      </c>
      <c r="O102" s="7">
        <f>1/N102</f>
        <v>15.725365753964928</v>
      </c>
      <c r="P102" s="3">
        <f>IF(O102&gt;21,"",N102)</f>
        <v>6.35915256691479E-2</v>
      </c>
      <c r="Q102" s="3">
        <f>IF(ISNUMBER(P102),SUMIF(A:A,A102,P:P),"")</f>
        <v>0.97026573105233527</v>
      </c>
      <c r="R102" s="3">
        <f>IFERROR(P102*(1/Q102),"")</f>
        <v>6.5540319145537082E-2</v>
      </c>
      <c r="S102" s="8">
        <f>IFERROR(1/R102,"")</f>
        <v>15.257783499336137</v>
      </c>
    </row>
    <row r="103" spans="1:19" x14ac:dyDescent="0.25">
      <c r="A103" s="1">
        <v>10</v>
      </c>
      <c r="B103" s="5">
        <v>0.64583333333333337</v>
      </c>
      <c r="C103" s="1" t="s">
        <v>27</v>
      </c>
      <c r="D103" s="1">
        <v>6</v>
      </c>
      <c r="E103" s="1">
        <v>4</v>
      </c>
      <c r="F103" s="1" t="s">
        <v>117</v>
      </c>
      <c r="G103" s="2">
        <v>39.1404</v>
      </c>
      <c r="H103" s="6">
        <f>1+COUNTIFS(A:A,A103,O:O,"&lt;"&amp;O103)</f>
        <v>9</v>
      </c>
      <c r="I103" s="2">
        <f>AVERAGEIF(A:A,A103,G:G)</f>
        <v>45.515353333333323</v>
      </c>
      <c r="J103" s="2">
        <f>G103-I103</f>
        <v>-6.3749533333333233</v>
      </c>
      <c r="K103" s="2">
        <f>90+J103</f>
        <v>83.625046666666677</v>
      </c>
      <c r="L103" s="2">
        <f>EXP(0.06*K103)</f>
        <v>151.03367119452545</v>
      </c>
      <c r="M103" s="2">
        <f>SUMIF(A:A,A103,L:L)</f>
        <v>2493.7424715583452</v>
      </c>
      <c r="N103" s="3">
        <f>L103/M103</f>
        <v>6.0565063520831075E-2</v>
      </c>
      <c r="O103" s="7">
        <f>1/N103</f>
        <v>16.511169011753033</v>
      </c>
      <c r="P103" s="3">
        <f>IF(O103&gt;21,"",N103)</f>
        <v>6.0565063520831075E-2</v>
      </c>
      <c r="Q103" s="3">
        <f>IF(ISNUMBER(P103),SUMIF(A:A,A103,P:P),"")</f>
        <v>0.97026573105233527</v>
      </c>
      <c r="R103" s="3">
        <f>IFERROR(P103*(1/Q103),"")</f>
        <v>6.2421109581127988E-2</v>
      </c>
      <c r="S103" s="8">
        <f>IFERROR(1/R103,"")</f>
        <v>16.020221471717218</v>
      </c>
    </row>
    <row r="104" spans="1:19" x14ac:dyDescent="0.25">
      <c r="A104" s="1">
        <v>10</v>
      </c>
      <c r="B104" s="5">
        <v>0.64583333333333337</v>
      </c>
      <c r="C104" s="1" t="s">
        <v>27</v>
      </c>
      <c r="D104" s="1">
        <v>6</v>
      </c>
      <c r="E104" s="1">
        <v>1</v>
      </c>
      <c r="F104" s="1" t="s">
        <v>115</v>
      </c>
      <c r="G104" s="2">
        <v>27.283433333333303</v>
      </c>
      <c r="H104" s="6">
        <f>1+COUNTIFS(A:A,A104,O:O,"&lt;"&amp;O104)</f>
        <v>10</v>
      </c>
      <c r="I104" s="2">
        <f>AVERAGEIF(A:A,A104,G:G)</f>
        <v>45.515353333333323</v>
      </c>
      <c r="J104" s="2">
        <f>G104-I104</f>
        <v>-18.23192000000002</v>
      </c>
      <c r="K104" s="2">
        <f>90+J104</f>
        <v>71.768079999999983</v>
      </c>
      <c r="L104" s="2">
        <f>EXP(0.06*K104)</f>
        <v>74.149609335529817</v>
      </c>
      <c r="M104" s="2">
        <f>SUMIF(A:A,A104,L:L)</f>
        <v>2493.7424715583452</v>
      </c>
      <c r="N104" s="3">
        <f>L104/M104</f>
        <v>2.9734268947664656E-2</v>
      </c>
      <c r="O104" s="7">
        <f>1/N104</f>
        <v>33.631228726695852</v>
      </c>
      <c r="P104" s="3" t="str">
        <f>IF(O104&gt;21,"",N104)</f>
        <v/>
      </c>
      <c r="Q104" s="3" t="str">
        <f>IF(ISNUMBER(P104),SUMIF(A:A,A104,P:P),"")</f>
        <v/>
      </c>
      <c r="R104" s="3" t="str">
        <f>IFERROR(P104*(1/Q104),"")</f>
        <v/>
      </c>
      <c r="S104" s="8" t="str">
        <f>IFERROR(1/R104,"")</f>
        <v/>
      </c>
    </row>
    <row r="105" spans="1:19" x14ac:dyDescent="0.25">
      <c r="A105" s="1">
        <v>11</v>
      </c>
      <c r="B105" s="5">
        <v>0.66666666666666663</v>
      </c>
      <c r="C105" s="1" t="s">
        <v>27</v>
      </c>
      <c r="D105" s="1">
        <v>7</v>
      </c>
      <c r="E105" s="1">
        <v>1</v>
      </c>
      <c r="F105" s="1" t="s">
        <v>124</v>
      </c>
      <c r="G105" s="2">
        <v>63.295500000000004</v>
      </c>
      <c r="H105" s="6">
        <f>1+COUNTIFS(A:A,A105,O:O,"&lt;"&amp;O105)</f>
        <v>1</v>
      </c>
      <c r="I105" s="2">
        <f>AVERAGEIF(A:A,A105,G:G)</f>
        <v>44.605133333333335</v>
      </c>
      <c r="J105" s="2">
        <f>G105-I105</f>
        <v>18.690366666666669</v>
      </c>
      <c r="K105" s="2">
        <f>90+J105</f>
        <v>108.69036666666668</v>
      </c>
      <c r="L105" s="2">
        <f>EXP(0.06*K105)</f>
        <v>679.5440101999568</v>
      </c>
      <c r="M105" s="2">
        <f>SUMIF(A:A,A105,L:L)</f>
        <v>2666.6863372281719</v>
      </c>
      <c r="N105" s="3">
        <f>L105/M105</f>
        <v>0.2548271241027521</v>
      </c>
      <c r="O105" s="7">
        <f>1/N105</f>
        <v>3.9242290377094129</v>
      </c>
      <c r="P105" s="3">
        <f>IF(O105&gt;21,"",N105)</f>
        <v>0.2548271241027521</v>
      </c>
      <c r="Q105" s="3">
        <f>IF(ISNUMBER(P105),SUMIF(A:A,A105,P:P),"")</f>
        <v>0.91813388445292021</v>
      </c>
      <c r="R105" s="3">
        <f>IFERROR(P105*(1/Q105),"")</f>
        <v>0.27754898105584414</v>
      </c>
      <c r="S105" s="8">
        <f>IFERROR(1/R105,"")</f>
        <v>3.6029676498750876</v>
      </c>
    </row>
    <row r="106" spans="1:19" x14ac:dyDescent="0.25">
      <c r="A106" s="1">
        <v>11</v>
      </c>
      <c r="B106" s="5">
        <v>0.66666666666666663</v>
      </c>
      <c r="C106" s="1" t="s">
        <v>27</v>
      </c>
      <c r="D106" s="1">
        <v>7</v>
      </c>
      <c r="E106" s="1">
        <v>2</v>
      </c>
      <c r="F106" s="1" t="s">
        <v>125</v>
      </c>
      <c r="G106" s="2">
        <v>55.310766666666602</v>
      </c>
      <c r="H106" s="6">
        <f>1+COUNTIFS(A:A,A106,O:O,"&lt;"&amp;O106)</f>
        <v>2</v>
      </c>
      <c r="I106" s="2">
        <f>AVERAGEIF(A:A,A106,G:G)</f>
        <v>44.605133333333335</v>
      </c>
      <c r="J106" s="2">
        <f>G106-I106</f>
        <v>10.705633333333267</v>
      </c>
      <c r="K106" s="2">
        <f>90+J106</f>
        <v>100.70563333333327</v>
      </c>
      <c r="L106" s="2">
        <f>EXP(0.06*K106)</f>
        <v>420.87589331602987</v>
      </c>
      <c r="M106" s="2">
        <f>SUMIF(A:A,A106,L:L)</f>
        <v>2666.6863372281719</v>
      </c>
      <c r="N106" s="3">
        <f>L106/M106</f>
        <v>0.15782729578668783</v>
      </c>
      <c r="O106" s="7">
        <f>1/N106</f>
        <v>6.3360396249299891</v>
      </c>
      <c r="P106" s="3">
        <f>IF(O106&gt;21,"",N106)</f>
        <v>0.15782729578668783</v>
      </c>
      <c r="Q106" s="3">
        <f>IF(ISNUMBER(P106),SUMIF(A:A,A106,P:P),"")</f>
        <v>0.91813388445292021</v>
      </c>
      <c r="R106" s="3">
        <f>IFERROR(P106*(1/Q106),"")</f>
        <v>0.171900088276048</v>
      </c>
      <c r="S106" s="8">
        <f>IFERROR(1/R106,"")</f>
        <v>5.8173326728845947</v>
      </c>
    </row>
    <row r="107" spans="1:19" x14ac:dyDescent="0.25">
      <c r="A107" s="1">
        <v>11</v>
      </c>
      <c r="B107" s="5">
        <v>0.66666666666666663</v>
      </c>
      <c r="C107" s="1" t="s">
        <v>27</v>
      </c>
      <c r="D107" s="1">
        <v>7</v>
      </c>
      <c r="E107" s="1">
        <v>8</v>
      </c>
      <c r="F107" s="1" t="s">
        <v>128</v>
      </c>
      <c r="G107" s="2">
        <v>55.082866666666696</v>
      </c>
      <c r="H107" s="6">
        <f>1+COUNTIFS(A:A,A107,O:O,"&lt;"&amp;O107)</f>
        <v>3</v>
      </c>
      <c r="I107" s="2">
        <f>AVERAGEIF(A:A,A107,G:G)</f>
        <v>44.605133333333335</v>
      </c>
      <c r="J107" s="2">
        <f>G107-I107</f>
        <v>10.477733333333362</v>
      </c>
      <c r="K107" s="2">
        <f>90+J107</f>
        <v>100.47773333333336</v>
      </c>
      <c r="L107" s="2">
        <f>EXP(0.06*K107)</f>
        <v>415.16000494161364</v>
      </c>
      <c r="M107" s="2">
        <f>SUMIF(A:A,A107,L:L)</f>
        <v>2666.6863372281719</v>
      </c>
      <c r="N107" s="3">
        <f>L107/M107</f>
        <v>0.15568385345729957</v>
      </c>
      <c r="O107" s="7">
        <f>1/N107</f>
        <v>6.4232736908344608</v>
      </c>
      <c r="P107" s="3">
        <f>IF(O107&gt;21,"",N107)</f>
        <v>0.15568385345729957</v>
      </c>
      <c r="Q107" s="3">
        <f>IF(ISNUMBER(P107),SUMIF(A:A,A107,P:P),"")</f>
        <v>0.91813388445292021</v>
      </c>
      <c r="R107" s="3">
        <f>IFERROR(P107*(1/Q107),"")</f>
        <v>0.16956552425909588</v>
      </c>
      <c r="S107" s="8">
        <f>IFERROR(1/R107,"")</f>
        <v>5.8974252246700898</v>
      </c>
    </row>
    <row r="108" spans="1:19" x14ac:dyDescent="0.25">
      <c r="A108" s="1">
        <v>11</v>
      </c>
      <c r="B108" s="5">
        <v>0.66666666666666663</v>
      </c>
      <c r="C108" s="1" t="s">
        <v>27</v>
      </c>
      <c r="D108" s="1">
        <v>7</v>
      </c>
      <c r="E108" s="1">
        <v>14</v>
      </c>
      <c r="F108" s="1" t="s">
        <v>133</v>
      </c>
      <c r="G108" s="2">
        <v>46.100666666666697</v>
      </c>
      <c r="H108" s="6">
        <f>1+COUNTIFS(A:A,A108,O:O,"&lt;"&amp;O108)</f>
        <v>4</v>
      </c>
      <c r="I108" s="2">
        <f>AVERAGEIF(A:A,A108,G:G)</f>
        <v>44.605133333333335</v>
      </c>
      <c r="J108" s="2">
        <f>G108-I108</f>
        <v>1.4955333333333627</v>
      </c>
      <c r="K108" s="2">
        <f>90+J108</f>
        <v>91.495533333333356</v>
      </c>
      <c r="L108" s="2">
        <f>EXP(0.06*K108)</f>
        <v>242.19229062568004</v>
      </c>
      <c r="M108" s="2">
        <f>SUMIF(A:A,A108,L:L)</f>
        <v>2666.6863372281719</v>
      </c>
      <c r="N108" s="3">
        <f>L108/M108</f>
        <v>9.0821439043866498E-2</v>
      </c>
      <c r="O108" s="7">
        <f>1/N108</f>
        <v>11.010616111433809</v>
      </c>
      <c r="P108" s="3">
        <f>IF(O108&gt;21,"",N108)</f>
        <v>9.0821439043866498E-2</v>
      </c>
      <c r="Q108" s="3">
        <f>IF(ISNUMBER(P108),SUMIF(A:A,A108,P:P),"")</f>
        <v>0.91813388445292021</v>
      </c>
      <c r="R108" s="3">
        <f>IFERROR(P108*(1/Q108),"")</f>
        <v>9.8919602665556147E-2</v>
      </c>
      <c r="S108" s="8">
        <f>IFERROR(1/R108,"")</f>
        <v>10.109219740610628</v>
      </c>
    </row>
    <row r="109" spans="1:19" x14ac:dyDescent="0.25">
      <c r="A109" s="1">
        <v>11</v>
      </c>
      <c r="B109" s="5">
        <v>0.66666666666666663</v>
      </c>
      <c r="C109" s="1" t="s">
        <v>27</v>
      </c>
      <c r="D109" s="1">
        <v>7</v>
      </c>
      <c r="E109" s="1">
        <v>10</v>
      </c>
      <c r="F109" s="1" t="s">
        <v>129</v>
      </c>
      <c r="G109" s="2">
        <v>42.968633333333301</v>
      </c>
      <c r="H109" s="6">
        <f>1+COUNTIFS(A:A,A109,O:O,"&lt;"&amp;O109)</f>
        <v>5</v>
      </c>
      <c r="I109" s="2">
        <f>AVERAGEIF(A:A,A109,G:G)</f>
        <v>44.605133333333335</v>
      </c>
      <c r="J109" s="2">
        <f>G109-I109</f>
        <v>-1.6365000000000336</v>
      </c>
      <c r="K109" s="2">
        <f>90+J109</f>
        <v>88.363499999999959</v>
      </c>
      <c r="L109" s="2">
        <f>EXP(0.06*K109)</f>
        <v>200.69974796063755</v>
      </c>
      <c r="M109" s="2">
        <f>SUMIF(A:A,A109,L:L)</f>
        <v>2666.6863372281719</v>
      </c>
      <c r="N109" s="3">
        <f>L109/M109</f>
        <v>7.5261850319168197E-2</v>
      </c>
      <c r="O109" s="7">
        <f>1/N109</f>
        <v>13.286944125864963</v>
      </c>
      <c r="P109" s="3">
        <f>IF(O109&gt;21,"",N109)</f>
        <v>7.5261850319168197E-2</v>
      </c>
      <c r="Q109" s="3">
        <f>IF(ISNUMBER(P109),SUMIF(A:A,A109,P:P),"")</f>
        <v>0.91813388445292021</v>
      </c>
      <c r="R109" s="3">
        <f>IFERROR(P109*(1/Q109),"")</f>
        <v>8.1972631218173345E-2</v>
      </c>
      <c r="S109" s="8">
        <f>IFERROR(1/R109,"")</f>
        <v>12.199193622789307</v>
      </c>
    </row>
    <row r="110" spans="1:19" x14ac:dyDescent="0.25">
      <c r="A110" s="1">
        <v>11</v>
      </c>
      <c r="B110" s="5">
        <v>0.66666666666666663</v>
      </c>
      <c r="C110" s="1" t="s">
        <v>27</v>
      </c>
      <c r="D110" s="1">
        <v>7</v>
      </c>
      <c r="E110" s="1">
        <v>4</v>
      </c>
      <c r="F110" s="1" t="s">
        <v>126</v>
      </c>
      <c r="G110" s="2">
        <v>42.549133333333302</v>
      </c>
      <c r="H110" s="6">
        <f>1+COUNTIFS(A:A,A110,O:O,"&lt;"&amp;O110)</f>
        <v>6</v>
      </c>
      <c r="I110" s="2">
        <f>AVERAGEIF(A:A,A110,G:G)</f>
        <v>44.605133333333335</v>
      </c>
      <c r="J110" s="2">
        <f>G110-I110</f>
        <v>-2.0560000000000329</v>
      </c>
      <c r="K110" s="2">
        <f>90+J110</f>
        <v>87.94399999999996</v>
      </c>
      <c r="L110" s="2">
        <f>EXP(0.06*K110)</f>
        <v>195.71117979884551</v>
      </c>
      <c r="M110" s="2">
        <f>SUMIF(A:A,A110,L:L)</f>
        <v>2666.6863372281719</v>
      </c>
      <c r="N110" s="3">
        <f>L110/M110</f>
        <v>7.3391151057635509E-2</v>
      </c>
      <c r="O110" s="7">
        <f>1/N110</f>
        <v>13.625620876482513</v>
      </c>
      <c r="P110" s="3">
        <f>IF(O110&gt;21,"",N110)</f>
        <v>7.3391151057635509E-2</v>
      </c>
      <c r="Q110" s="3">
        <f>IF(ISNUMBER(P110),SUMIF(A:A,A110,P:P),"")</f>
        <v>0.91813388445292021</v>
      </c>
      <c r="R110" s="3">
        <f>IFERROR(P110*(1/Q110),"")</f>
        <v>7.9935129614965045E-2</v>
      </c>
      <c r="S110" s="8">
        <f>IFERROR(1/R110,"")</f>
        <v>12.510144223407691</v>
      </c>
    </row>
    <row r="111" spans="1:19" x14ac:dyDescent="0.25">
      <c r="A111" s="1">
        <v>11</v>
      </c>
      <c r="B111" s="5">
        <v>0.66666666666666663</v>
      </c>
      <c r="C111" s="1" t="s">
        <v>27</v>
      </c>
      <c r="D111" s="1">
        <v>7</v>
      </c>
      <c r="E111" s="1">
        <v>11</v>
      </c>
      <c r="F111" s="1" t="s">
        <v>130</v>
      </c>
      <c r="G111" s="2">
        <v>38.623899999999999</v>
      </c>
      <c r="H111" s="6">
        <f>1+COUNTIFS(A:A,A111,O:O,"&lt;"&amp;O111)</f>
        <v>7</v>
      </c>
      <c r="I111" s="2">
        <f>AVERAGEIF(A:A,A111,G:G)</f>
        <v>44.605133333333335</v>
      </c>
      <c r="J111" s="2">
        <f>G111-I111</f>
        <v>-5.9812333333333356</v>
      </c>
      <c r="K111" s="2">
        <f>90+J111</f>
        <v>84.018766666666664</v>
      </c>
      <c r="L111" s="2">
        <f>EXP(0.06*K111)</f>
        <v>154.64404622398692</v>
      </c>
      <c r="M111" s="2">
        <f>SUMIF(A:A,A111,L:L)</f>
        <v>2666.6863372281719</v>
      </c>
      <c r="N111" s="3">
        <f>L111/M111</f>
        <v>5.7991089565009826E-2</v>
      </c>
      <c r="O111" s="7">
        <f>1/N111</f>
        <v>17.24402847921953</v>
      </c>
      <c r="P111" s="3">
        <f>IF(O111&gt;21,"",N111)</f>
        <v>5.7991089565009826E-2</v>
      </c>
      <c r="Q111" s="3">
        <f>IF(ISNUMBER(P111),SUMIF(A:A,A111,P:P),"")</f>
        <v>0.91813388445292021</v>
      </c>
      <c r="R111" s="3">
        <f>IFERROR(P111*(1/Q111),"")</f>
        <v>6.3161909768273544E-2</v>
      </c>
      <c r="S111" s="8">
        <f>IFERROR(1/R111,"")</f>
        <v>15.832326851242607</v>
      </c>
    </row>
    <row r="112" spans="1:19" x14ac:dyDescent="0.25">
      <c r="A112" s="1">
        <v>11</v>
      </c>
      <c r="B112" s="5">
        <v>0.66666666666666663</v>
      </c>
      <c r="C112" s="1" t="s">
        <v>27</v>
      </c>
      <c r="D112" s="1">
        <v>7</v>
      </c>
      <c r="E112" s="1">
        <v>7</v>
      </c>
      <c r="F112" s="1" t="s">
        <v>127</v>
      </c>
      <c r="G112" s="2">
        <v>36.911933333333302</v>
      </c>
      <c r="H112" s="6">
        <f>1+COUNTIFS(A:A,A112,O:O,"&lt;"&amp;O112)</f>
        <v>8</v>
      </c>
      <c r="I112" s="2">
        <f>AVERAGEIF(A:A,A112,G:G)</f>
        <v>44.605133333333335</v>
      </c>
      <c r="J112" s="2">
        <f>G112-I112</f>
        <v>-7.6932000000000329</v>
      </c>
      <c r="K112" s="2">
        <f>90+J112</f>
        <v>82.306799999999967</v>
      </c>
      <c r="L112" s="2">
        <f>EXP(0.06*K112)</f>
        <v>139.54791235008108</v>
      </c>
      <c r="M112" s="2">
        <f>SUMIF(A:A,A112,L:L)</f>
        <v>2666.6863372281719</v>
      </c>
      <c r="N112" s="3">
        <f>L112/M112</f>
        <v>5.2330081120500686E-2</v>
      </c>
      <c r="O112" s="7">
        <f>1/N112</f>
        <v>19.109467797255959</v>
      </c>
      <c r="P112" s="3">
        <f>IF(O112&gt;21,"",N112)</f>
        <v>5.2330081120500686E-2</v>
      </c>
      <c r="Q112" s="3">
        <f>IF(ISNUMBER(P112),SUMIF(A:A,A112,P:P),"")</f>
        <v>0.91813388445292021</v>
      </c>
      <c r="R112" s="3">
        <f>IFERROR(P112*(1/Q112),"")</f>
        <v>5.6996133142044006E-2</v>
      </c>
      <c r="S112" s="8">
        <f>IFERROR(1/R112,"")</f>
        <v>17.545049898522603</v>
      </c>
    </row>
    <row r="113" spans="1:19" x14ac:dyDescent="0.25">
      <c r="A113" s="1">
        <v>11</v>
      </c>
      <c r="B113" s="5">
        <v>0.66666666666666663</v>
      </c>
      <c r="C113" s="1" t="s">
        <v>27</v>
      </c>
      <c r="D113" s="1">
        <v>7</v>
      </c>
      <c r="E113" s="1">
        <v>13</v>
      </c>
      <c r="F113" s="1" t="s">
        <v>132</v>
      </c>
      <c r="G113" s="2">
        <v>35.280999999999999</v>
      </c>
      <c r="H113" s="6">
        <f>1+COUNTIFS(A:A,A113,O:O,"&lt;"&amp;O113)</f>
        <v>9</v>
      </c>
      <c r="I113" s="2">
        <f>AVERAGEIF(A:A,A113,G:G)</f>
        <v>44.605133333333335</v>
      </c>
      <c r="J113" s="2">
        <f>G113-I113</f>
        <v>-9.3241333333333358</v>
      </c>
      <c r="K113" s="2">
        <f>90+J113</f>
        <v>80.675866666666664</v>
      </c>
      <c r="L113" s="2">
        <f>EXP(0.06*K113)</f>
        <v>126.53918208367422</v>
      </c>
      <c r="M113" s="2">
        <f>SUMIF(A:A,A113,L:L)</f>
        <v>2666.6863372281719</v>
      </c>
      <c r="N113" s="3">
        <f>L113/M113</f>
        <v>4.7451843254727351E-2</v>
      </c>
      <c r="O113" s="7">
        <f>1/N113</f>
        <v>21.073996949536323</v>
      </c>
      <c r="P113" s="3" t="str">
        <f>IF(O113&gt;21,"",N113)</f>
        <v/>
      </c>
      <c r="Q113" s="3" t="str">
        <f>IF(ISNUMBER(P113),SUMIF(A:A,A113,P:P),"")</f>
        <v/>
      </c>
      <c r="R113" s="3" t="str">
        <f>IFERROR(P113*(1/Q113),"")</f>
        <v/>
      </c>
      <c r="S113" s="8" t="str">
        <f>IFERROR(1/R113,"")</f>
        <v/>
      </c>
    </row>
    <row r="114" spans="1:19" x14ac:dyDescent="0.25">
      <c r="A114" s="1">
        <v>11</v>
      </c>
      <c r="B114" s="5">
        <v>0.66666666666666663</v>
      </c>
      <c r="C114" s="1" t="s">
        <v>27</v>
      </c>
      <c r="D114" s="1">
        <v>7</v>
      </c>
      <c r="E114" s="1">
        <v>12</v>
      </c>
      <c r="F114" s="1" t="s">
        <v>131</v>
      </c>
      <c r="G114" s="2">
        <v>29.926933333333398</v>
      </c>
      <c r="H114" s="6">
        <f>1+COUNTIFS(A:A,A114,O:O,"&lt;"&amp;O114)</f>
        <v>10</v>
      </c>
      <c r="I114" s="2">
        <f>AVERAGEIF(A:A,A114,G:G)</f>
        <v>44.605133333333335</v>
      </c>
      <c r="J114" s="2">
        <f>G114-I114</f>
        <v>-14.678199999999936</v>
      </c>
      <c r="K114" s="2">
        <f>90+J114</f>
        <v>75.321800000000067</v>
      </c>
      <c r="L114" s="2">
        <f>EXP(0.06*K114)</f>
        <v>91.77206972766605</v>
      </c>
      <c r="M114" s="2">
        <f>SUMIF(A:A,A114,L:L)</f>
        <v>2666.6863372281719</v>
      </c>
      <c r="N114" s="3">
        <f>L114/M114</f>
        <v>3.4414272292352353E-2</v>
      </c>
      <c r="O114" s="7">
        <f>1/N114</f>
        <v>29.057711623390134</v>
      </c>
      <c r="P114" s="3" t="str">
        <f>IF(O114&gt;21,"",N114)</f>
        <v/>
      </c>
      <c r="Q114" s="3" t="str">
        <f>IF(ISNUMBER(P114),SUMIF(A:A,A114,P:P),"")</f>
        <v/>
      </c>
      <c r="R114" s="3" t="str">
        <f>IFERROR(P114*(1/Q114),"")</f>
        <v/>
      </c>
      <c r="S114" s="8" t="str">
        <f>IFERROR(1/R114,"")</f>
        <v/>
      </c>
    </row>
    <row r="115" spans="1:19" x14ac:dyDescent="0.25">
      <c r="A115" s="1">
        <v>12</v>
      </c>
      <c r="B115" s="5">
        <v>0.67013888888888884</v>
      </c>
      <c r="C115" s="1" t="s">
        <v>21</v>
      </c>
      <c r="D115" s="1">
        <v>8</v>
      </c>
      <c r="E115" s="1">
        <v>2</v>
      </c>
      <c r="F115" s="1" t="s">
        <v>134</v>
      </c>
      <c r="G115" s="2">
        <v>66.824733333333299</v>
      </c>
      <c r="H115" s="6">
        <f>1+COUNTIFS(A:A,A115,O:O,"&lt;"&amp;O115)</f>
        <v>1</v>
      </c>
      <c r="I115" s="2">
        <f>AVERAGEIF(A:A,A115,G:G)</f>
        <v>47.657559523809525</v>
      </c>
      <c r="J115" s="2">
        <f>G115-I115</f>
        <v>19.167173809523774</v>
      </c>
      <c r="K115" s="2">
        <f>90+J115</f>
        <v>109.16717380952377</v>
      </c>
      <c r="L115" s="2">
        <f>EXP(0.06*K115)</f>
        <v>699.26545114089015</v>
      </c>
      <c r="M115" s="2">
        <f>SUMIF(A:A,A115,L:L)</f>
        <v>3771.8575402102683</v>
      </c>
      <c r="N115" s="3">
        <f>L115/M115</f>
        <v>0.18539020726162114</v>
      </c>
      <c r="O115" s="7">
        <f>1/N115</f>
        <v>5.394028167781312</v>
      </c>
      <c r="P115" s="3">
        <f>IF(O115&gt;21,"",N115)</f>
        <v>0.18539020726162114</v>
      </c>
      <c r="Q115" s="3">
        <f>IF(ISNUMBER(P115),SUMIF(A:A,A115,P:P),"")</f>
        <v>0.79523422872391869</v>
      </c>
      <c r="R115" s="3">
        <f>IFERROR(P115*(1/Q115),"")</f>
        <v>0.23312654380975223</v>
      </c>
      <c r="S115" s="8">
        <f>IFERROR(1/R115,"")</f>
        <v>4.2895158297206635</v>
      </c>
    </row>
    <row r="116" spans="1:19" x14ac:dyDescent="0.25">
      <c r="A116" s="1">
        <v>12</v>
      </c>
      <c r="B116" s="5">
        <v>0.67013888888888884</v>
      </c>
      <c r="C116" s="1" t="s">
        <v>21</v>
      </c>
      <c r="D116" s="1">
        <v>8</v>
      </c>
      <c r="E116" s="1">
        <v>3</v>
      </c>
      <c r="F116" s="1" t="s">
        <v>135</v>
      </c>
      <c r="G116" s="2">
        <v>64.158733333333302</v>
      </c>
      <c r="H116" s="6">
        <f>1+COUNTIFS(A:A,A116,O:O,"&lt;"&amp;O116)</f>
        <v>2</v>
      </c>
      <c r="I116" s="2">
        <f>AVERAGEIF(A:A,A116,G:G)</f>
        <v>47.657559523809525</v>
      </c>
      <c r="J116" s="2">
        <f>G116-I116</f>
        <v>16.501173809523777</v>
      </c>
      <c r="K116" s="2">
        <f>90+J116</f>
        <v>106.50117380952378</v>
      </c>
      <c r="L116" s="2">
        <f>EXP(0.06*K116)</f>
        <v>595.89854649351253</v>
      </c>
      <c r="M116" s="2">
        <f>SUMIF(A:A,A116,L:L)</f>
        <v>3771.8575402102683</v>
      </c>
      <c r="N116" s="3">
        <f>L116/M116</f>
        <v>0.15798543294408018</v>
      </c>
      <c r="O116" s="7">
        <f>1/N116</f>
        <v>6.3296975003635652</v>
      </c>
      <c r="P116" s="3">
        <f>IF(O116&gt;21,"",N116)</f>
        <v>0.15798543294408018</v>
      </c>
      <c r="Q116" s="3">
        <f>IF(ISNUMBER(P116),SUMIF(A:A,A116,P:P),"")</f>
        <v>0.79523422872391869</v>
      </c>
      <c r="R116" s="3">
        <f>IFERROR(P116*(1/Q116),"")</f>
        <v>0.19866528280302176</v>
      </c>
      <c r="S116" s="8">
        <f>IFERROR(1/R116,"")</f>
        <v>5.0335921097573353</v>
      </c>
    </row>
    <row r="117" spans="1:19" x14ac:dyDescent="0.25">
      <c r="A117" s="1">
        <v>12</v>
      </c>
      <c r="B117" s="5">
        <v>0.67013888888888884</v>
      </c>
      <c r="C117" s="1" t="s">
        <v>21</v>
      </c>
      <c r="D117" s="1">
        <v>8</v>
      </c>
      <c r="E117" s="1">
        <v>7</v>
      </c>
      <c r="F117" s="1" t="s">
        <v>139</v>
      </c>
      <c r="G117" s="2">
        <v>57.376400000000004</v>
      </c>
      <c r="H117" s="6">
        <f>1+COUNTIFS(A:A,A117,O:O,"&lt;"&amp;O117)</f>
        <v>3</v>
      </c>
      <c r="I117" s="2">
        <f>AVERAGEIF(A:A,A117,G:G)</f>
        <v>47.657559523809525</v>
      </c>
      <c r="J117" s="2">
        <f>G117-I117</f>
        <v>9.7188404761904792</v>
      </c>
      <c r="K117" s="2">
        <f>90+J117</f>
        <v>99.718840476190479</v>
      </c>
      <c r="L117" s="2">
        <f>EXP(0.06*K117)</f>
        <v>396.68020558085317</v>
      </c>
      <c r="M117" s="2">
        <f>SUMIF(A:A,A117,L:L)</f>
        <v>3771.8575402102683</v>
      </c>
      <c r="N117" s="3">
        <f>L117/M117</f>
        <v>0.10516839550592878</v>
      </c>
      <c r="O117" s="7">
        <f>1/N117</f>
        <v>9.5085600116778988</v>
      </c>
      <c r="P117" s="3">
        <f>IF(O117&gt;21,"",N117)</f>
        <v>0.10516839550592878</v>
      </c>
      <c r="Q117" s="3">
        <f>IF(ISNUMBER(P117),SUMIF(A:A,A117,P:P),"")</f>
        <v>0.79523422872391869</v>
      </c>
      <c r="R117" s="3">
        <f>IFERROR(P117*(1/Q117),"")</f>
        <v>0.13224832597395664</v>
      </c>
      <c r="S117" s="8">
        <f>IFERROR(1/R117,"")</f>
        <v>7.5615323871617681</v>
      </c>
    </row>
    <row r="118" spans="1:19" x14ac:dyDescent="0.25">
      <c r="A118" s="1">
        <v>12</v>
      </c>
      <c r="B118" s="5">
        <v>0.67013888888888884</v>
      </c>
      <c r="C118" s="1" t="s">
        <v>21</v>
      </c>
      <c r="D118" s="1">
        <v>8</v>
      </c>
      <c r="E118" s="1">
        <v>11</v>
      </c>
      <c r="F118" s="1" t="s">
        <v>143</v>
      </c>
      <c r="G118" s="2">
        <v>54.7991666666667</v>
      </c>
      <c r="H118" s="6">
        <f>1+COUNTIFS(A:A,A118,O:O,"&lt;"&amp;O118)</f>
        <v>4</v>
      </c>
      <c r="I118" s="2">
        <f>AVERAGEIF(A:A,A118,G:G)</f>
        <v>47.657559523809525</v>
      </c>
      <c r="J118" s="2">
        <f>G118-I118</f>
        <v>7.1416071428571755</v>
      </c>
      <c r="K118" s="2">
        <f>90+J118</f>
        <v>97.141607142857168</v>
      </c>
      <c r="L118" s="2">
        <f>EXP(0.06*K118)</f>
        <v>339.84731002271531</v>
      </c>
      <c r="M118" s="2">
        <f>SUMIF(A:A,A118,L:L)</f>
        <v>3771.8575402102683</v>
      </c>
      <c r="N118" s="3">
        <f>L118/M118</f>
        <v>9.0100780954672527E-2</v>
      </c>
      <c r="O118" s="7">
        <f>1/N118</f>
        <v>11.098682934869069</v>
      </c>
      <c r="P118" s="3">
        <f>IF(O118&gt;21,"",N118)</f>
        <v>9.0100780954672527E-2</v>
      </c>
      <c r="Q118" s="3">
        <f>IF(ISNUMBER(P118),SUMIF(A:A,A118,P:P),"")</f>
        <v>0.79523422872391869</v>
      </c>
      <c r="R118" s="3">
        <f>IFERROR(P118*(1/Q118),"")</f>
        <v>0.11330093411503896</v>
      </c>
      <c r="S118" s="8">
        <f>IFERROR(1/R118,"")</f>
        <v>8.8260525635619214</v>
      </c>
    </row>
    <row r="119" spans="1:19" x14ac:dyDescent="0.25">
      <c r="A119" s="1">
        <v>12</v>
      </c>
      <c r="B119" s="5">
        <v>0.67013888888888884</v>
      </c>
      <c r="C119" s="1" t="s">
        <v>21</v>
      </c>
      <c r="D119" s="1">
        <v>8</v>
      </c>
      <c r="E119" s="1">
        <v>18</v>
      </c>
      <c r="F119" s="1" t="s">
        <v>147</v>
      </c>
      <c r="G119" s="2">
        <v>50.720799999999997</v>
      </c>
      <c r="H119" s="6">
        <f>1+COUNTIFS(A:A,A119,O:O,"&lt;"&amp;O119)</f>
        <v>5</v>
      </c>
      <c r="I119" s="2">
        <f>AVERAGEIF(A:A,A119,G:G)</f>
        <v>47.657559523809525</v>
      </c>
      <c r="J119" s="2">
        <f>G119-I119</f>
        <v>3.0632404761904724</v>
      </c>
      <c r="K119" s="2">
        <f>90+J119</f>
        <v>93.063240476190472</v>
      </c>
      <c r="L119" s="2">
        <f>EXP(0.06*K119)</f>
        <v>266.07931168567211</v>
      </c>
      <c r="M119" s="2">
        <f>SUMIF(A:A,A119,L:L)</f>
        <v>3771.8575402102683</v>
      </c>
      <c r="N119" s="3">
        <f>L119/M119</f>
        <v>7.0543308926465736E-2</v>
      </c>
      <c r="O119" s="7">
        <f>1/N119</f>
        <v>14.175688881314015</v>
      </c>
      <c r="P119" s="3">
        <f>IF(O119&gt;21,"",N119)</f>
        <v>7.0543308926465736E-2</v>
      </c>
      <c r="Q119" s="3">
        <f>IF(ISNUMBER(P119),SUMIF(A:A,A119,P:P),"")</f>
        <v>0.79523422872391869</v>
      </c>
      <c r="R119" s="3">
        <f>IFERROR(P119*(1/Q119),"")</f>
        <v>8.870758624118058E-2</v>
      </c>
      <c r="S119" s="8">
        <f>IFERROR(1/R119,"")</f>
        <v>11.27299301416198</v>
      </c>
    </row>
    <row r="120" spans="1:19" x14ac:dyDescent="0.25">
      <c r="A120" s="1">
        <v>12</v>
      </c>
      <c r="B120" s="5">
        <v>0.67013888888888884</v>
      </c>
      <c r="C120" s="1" t="s">
        <v>21</v>
      </c>
      <c r="D120" s="1">
        <v>8</v>
      </c>
      <c r="E120" s="1">
        <v>4</v>
      </c>
      <c r="F120" s="1" t="s">
        <v>136</v>
      </c>
      <c r="G120" s="2">
        <v>50.711300000000001</v>
      </c>
      <c r="H120" s="6">
        <f>1+COUNTIFS(A:A,A120,O:O,"&lt;"&amp;O120)</f>
        <v>6</v>
      </c>
      <c r="I120" s="2">
        <f>AVERAGEIF(A:A,A120,G:G)</f>
        <v>47.657559523809525</v>
      </c>
      <c r="J120" s="2">
        <f>G120-I120</f>
        <v>3.0537404761904767</v>
      </c>
      <c r="K120" s="2">
        <f>90+J120</f>
        <v>93.053740476190484</v>
      </c>
      <c r="L120" s="2">
        <f>EXP(0.06*K120)</f>
        <v>265.92768969438401</v>
      </c>
      <c r="M120" s="2">
        <f>SUMIF(A:A,A120,L:L)</f>
        <v>3771.8575402102683</v>
      </c>
      <c r="N120" s="3">
        <f>L120/M120</f>
        <v>7.0503110697961155E-2</v>
      </c>
      <c r="O120" s="7">
        <f>1/N120</f>
        <v>14.183771327254622</v>
      </c>
      <c r="P120" s="3">
        <f>IF(O120&gt;21,"",N120)</f>
        <v>7.0503110697961155E-2</v>
      </c>
      <c r="Q120" s="3">
        <f>IF(ISNUMBER(P120),SUMIF(A:A,A120,P:P),"")</f>
        <v>0.79523422872391869</v>
      </c>
      <c r="R120" s="3">
        <f>IFERROR(P120*(1/Q120),"")</f>
        <v>8.8657037324832891E-2</v>
      </c>
      <c r="S120" s="8">
        <f>IFERROR(1/R120,"")</f>
        <v>11.279420451825761</v>
      </c>
    </row>
    <row r="121" spans="1:19" x14ac:dyDescent="0.25">
      <c r="A121" s="1">
        <v>12</v>
      </c>
      <c r="B121" s="5">
        <v>0.67013888888888884</v>
      </c>
      <c r="C121" s="1" t="s">
        <v>21</v>
      </c>
      <c r="D121" s="1">
        <v>8</v>
      </c>
      <c r="E121" s="1">
        <v>15</v>
      </c>
      <c r="F121" s="1" t="s">
        <v>144</v>
      </c>
      <c r="G121" s="2">
        <v>49.695266666666697</v>
      </c>
      <c r="H121" s="6">
        <f>1+COUNTIFS(A:A,A121,O:O,"&lt;"&amp;O121)</f>
        <v>7</v>
      </c>
      <c r="I121" s="2">
        <f>AVERAGEIF(A:A,A121,G:G)</f>
        <v>47.657559523809525</v>
      </c>
      <c r="J121" s="2">
        <f>G121-I121</f>
        <v>2.0377071428571725</v>
      </c>
      <c r="K121" s="2">
        <f>90+J121</f>
        <v>92.037707142857172</v>
      </c>
      <c r="L121" s="2">
        <f>EXP(0.06*K121)</f>
        <v>250.2004580011818</v>
      </c>
      <c r="M121" s="2">
        <f>SUMIF(A:A,A121,L:L)</f>
        <v>3771.8575402102683</v>
      </c>
      <c r="N121" s="3">
        <f>L121/M121</f>
        <v>6.6333485645704945E-2</v>
      </c>
      <c r="O121" s="7">
        <f>1/N121</f>
        <v>15.075342268927631</v>
      </c>
      <c r="P121" s="3">
        <f>IF(O121&gt;21,"",N121)</f>
        <v>6.6333485645704945E-2</v>
      </c>
      <c r="Q121" s="3">
        <f>IF(ISNUMBER(P121),SUMIF(A:A,A121,P:P),"")</f>
        <v>0.79523422872391869</v>
      </c>
      <c r="R121" s="3">
        <f>IFERROR(P121*(1/Q121),"")</f>
        <v>8.3413770747956487E-2</v>
      </c>
      <c r="S121" s="8">
        <f>IFERROR(1/R121,"")</f>
        <v>11.988428181979755</v>
      </c>
    </row>
    <row r="122" spans="1:19" x14ac:dyDescent="0.25">
      <c r="A122" s="1">
        <v>12</v>
      </c>
      <c r="B122" s="5">
        <v>0.67013888888888884</v>
      </c>
      <c r="C122" s="1" t="s">
        <v>21</v>
      </c>
      <c r="D122" s="1">
        <v>8</v>
      </c>
      <c r="E122" s="1">
        <v>16</v>
      </c>
      <c r="F122" s="1" t="s">
        <v>145</v>
      </c>
      <c r="G122" s="2">
        <v>44.7184666666666</v>
      </c>
      <c r="H122" s="6">
        <f>1+COUNTIFS(A:A,A122,O:O,"&lt;"&amp;O122)</f>
        <v>8</v>
      </c>
      <c r="I122" s="2">
        <f>AVERAGEIF(A:A,A122,G:G)</f>
        <v>47.657559523809525</v>
      </c>
      <c r="J122" s="2">
        <f>G122-I122</f>
        <v>-2.9390928571429242</v>
      </c>
      <c r="K122" s="2">
        <f>90+J122</f>
        <v>87.060907142857076</v>
      </c>
      <c r="L122" s="2">
        <f>EXP(0.06*K122)</f>
        <v>185.6112492264009</v>
      </c>
      <c r="M122" s="2">
        <f>SUMIF(A:A,A122,L:L)</f>
        <v>3771.8575402102683</v>
      </c>
      <c r="N122" s="3">
        <f>L122/M122</f>
        <v>4.9209506787484265E-2</v>
      </c>
      <c r="O122" s="7">
        <f>1/N122</f>
        <v>20.321276624831683</v>
      </c>
      <c r="P122" s="3">
        <f>IF(O122&gt;21,"",N122)</f>
        <v>4.9209506787484265E-2</v>
      </c>
      <c r="Q122" s="3">
        <f>IF(ISNUMBER(P122),SUMIF(A:A,A122,P:P),"")</f>
        <v>0.79523422872391869</v>
      </c>
      <c r="R122" s="3">
        <f>IFERROR(P122*(1/Q122),"")</f>
        <v>6.1880518984260571E-2</v>
      </c>
      <c r="S122" s="8">
        <f>IFERROR(1/R122,"")</f>
        <v>16.160174743433419</v>
      </c>
    </row>
    <row r="123" spans="1:19" x14ac:dyDescent="0.25">
      <c r="A123" s="1">
        <v>12</v>
      </c>
      <c r="B123" s="5">
        <v>0.67013888888888884</v>
      </c>
      <c r="C123" s="1" t="s">
        <v>21</v>
      </c>
      <c r="D123" s="1">
        <v>8</v>
      </c>
      <c r="E123" s="1">
        <v>8</v>
      </c>
      <c r="F123" s="1" t="s">
        <v>140</v>
      </c>
      <c r="G123" s="2">
        <v>41.8444</v>
      </c>
      <c r="H123" s="6">
        <f>1+COUNTIFS(A:A,A123,O:O,"&lt;"&amp;O123)</f>
        <v>9</v>
      </c>
      <c r="I123" s="2">
        <f>AVERAGEIF(A:A,A123,G:G)</f>
        <v>47.657559523809525</v>
      </c>
      <c r="J123" s="2">
        <f>G123-I123</f>
        <v>-5.8131595238095244</v>
      </c>
      <c r="K123" s="2">
        <f>90+J123</f>
        <v>84.186840476190469</v>
      </c>
      <c r="L123" s="2">
        <f>EXP(0.06*K123)</f>
        <v>156.21143287849239</v>
      </c>
      <c r="M123" s="2">
        <f>SUMIF(A:A,A123,L:L)</f>
        <v>3771.8575402102683</v>
      </c>
      <c r="N123" s="3">
        <f>L123/M123</f>
        <v>4.141498749970926E-2</v>
      </c>
      <c r="O123" s="7">
        <f>1/N123</f>
        <v>24.145848166850712</v>
      </c>
      <c r="P123" s="3" t="str">
        <f>IF(O123&gt;21,"",N123)</f>
        <v/>
      </c>
      <c r="Q123" s="3" t="str">
        <f>IF(ISNUMBER(P123),SUMIF(A:A,A123,P:P),"")</f>
        <v/>
      </c>
      <c r="R123" s="3" t="str">
        <f>IFERROR(P123*(1/Q123),"")</f>
        <v/>
      </c>
      <c r="S123" s="8" t="str">
        <f>IFERROR(1/R123,"")</f>
        <v/>
      </c>
    </row>
    <row r="124" spans="1:19" x14ac:dyDescent="0.25">
      <c r="A124" s="1">
        <v>12</v>
      </c>
      <c r="B124" s="5">
        <v>0.67013888888888884</v>
      </c>
      <c r="C124" s="1" t="s">
        <v>21</v>
      </c>
      <c r="D124" s="1">
        <v>8</v>
      </c>
      <c r="E124" s="1">
        <v>17</v>
      </c>
      <c r="F124" s="1" t="s">
        <v>146</v>
      </c>
      <c r="G124" s="2">
        <v>41.359766666666701</v>
      </c>
      <c r="H124" s="6">
        <f>1+COUNTIFS(A:A,A124,O:O,"&lt;"&amp;O124)</f>
        <v>10</v>
      </c>
      <c r="I124" s="2">
        <f>AVERAGEIF(A:A,A124,G:G)</f>
        <v>47.657559523809525</v>
      </c>
      <c r="J124" s="2">
        <f>G124-I124</f>
        <v>-6.2977928571428237</v>
      </c>
      <c r="K124" s="2">
        <f>90+J124</f>
        <v>83.702207142857176</v>
      </c>
      <c r="L124" s="2">
        <f>EXP(0.06*K124)</f>
        <v>151.73452208177702</v>
      </c>
      <c r="M124" s="2">
        <f>SUMIF(A:A,A124,L:L)</f>
        <v>3771.8575402102683</v>
      </c>
      <c r="N124" s="3">
        <f>L124/M124</f>
        <v>4.0228062821619275E-2</v>
      </c>
      <c r="O124" s="7">
        <f>1/N124</f>
        <v>24.858268826769908</v>
      </c>
      <c r="P124" s="3" t="str">
        <f>IF(O124&gt;21,"",N124)</f>
        <v/>
      </c>
      <c r="Q124" s="3" t="str">
        <f>IF(ISNUMBER(P124),SUMIF(A:A,A124,P:P),"")</f>
        <v/>
      </c>
      <c r="R124" s="3" t="str">
        <f>IFERROR(P124*(1/Q124),"")</f>
        <v/>
      </c>
      <c r="S124" s="8" t="str">
        <f>IFERROR(1/R124,"")</f>
        <v/>
      </c>
    </row>
    <row r="125" spans="1:19" x14ac:dyDescent="0.25">
      <c r="A125" s="1">
        <v>12</v>
      </c>
      <c r="B125" s="5">
        <v>0.67013888888888884</v>
      </c>
      <c r="C125" s="1" t="s">
        <v>21</v>
      </c>
      <c r="D125" s="1">
        <v>8</v>
      </c>
      <c r="E125" s="1">
        <v>6</v>
      </c>
      <c r="F125" s="1" t="s">
        <v>138</v>
      </c>
      <c r="G125" s="2">
        <v>39.605200000000004</v>
      </c>
      <c r="H125" s="6">
        <f>1+COUNTIFS(A:A,A125,O:O,"&lt;"&amp;O125)</f>
        <v>11</v>
      </c>
      <c r="I125" s="2">
        <f>AVERAGEIF(A:A,A125,G:G)</f>
        <v>47.657559523809525</v>
      </c>
      <c r="J125" s="2">
        <f>G125-I125</f>
        <v>-8.0523595238095211</v>
      </c>
      <c r="K125" s="2">
        <f>90+J125</f>
        <v>81.947640476190486</v>
      </c>
      <c r="L125" s="2">
        <f>EXP(0.06*K125)</f>
        <v>136.57288505548445</v>
      </c>
      <c r="M125" s="2">
        <f>SUMIF(A:A,A125,L:L)</f>
        <v>3771.8575402102683</v>
      </c>
      <c r="N125" s="3">
        <f>L125/M125</f>
        <v>3.6208388996544917E-2</v>
      </c>
      <c r="O125" s="7">
        <f>1/N125</f>
        <v>27.617909211465392</v>
      </c>
      <c r="P125" s="3" t="str">
        <f>IF(O125&gt;21,"",N125)</f>
        <v/>
      </c>
      <c r="Q125" s="3" t="str">
        <f>IF(ISNUMBER(P125),SUMIF(A:A,A125,P:P),"")</f>
        <v/>
      </c>
      <c r="R125" s="3" t="str">
        <f>IFERROR(P125*(1/Q125),"")</f>
        <v/>
      </c>
      <c r="S125" s="8" t="str">
        <f>IFERROR(1/R125,"")</f>
        <v/>
      </c>
    </row>
    <row r="126" spans="1:19" x14ac:dyDescent="0.25">
      <c r="A126" s="1">
        <v>12</v>
      </c>
      <c r="B126" s="5">
        <v>0.67013888888888884</v>
      </c>
      <c r="C126" s="1" t="s">
        <v>21</v>
      </c>
      <c r="D126" s="1">
        <v>8</v>
      </c>
      <c r="E126" s="1">
        <v>10</v>
      </c>
      <c r="F126" s="1" t="s">
        <v>142</v>
      </c>
      <c r="G126" s="2">
        <v>38.8566</v>
      </c>
      <c r="H126" s="6">
        <f>1+COUNTIFS(A:A,A126,O:O,"&lt;"&amp;O126)</f>
        <v>12</v>
      </c>
      <c r="I126" s="2">
        <f>AVERAGEIF(A:A,A126,G:G)</f>
        <v>47.657559523809525</v>
      </c>
      <c r="J126" s="2">
        <f>G126-I126</f>
        <v>-8.8009595238095244</v>
      </c>
      <c r="K126" s="2">
        <f>90+J126</f>
        <v>81.199040476190476</v>
      </c>
      <c r="L126" s="2">
        <f>EXP(0.06*K126)</f>
        <v>130.57430198043755</v>
      </c>
      <c r="M126" s="2">
        <f>SUMIF(A:A,A126,L:L)</f>
        <v>3771.8575402102683</v>
      </c>
      <c r="N126" s="3">
        <f>L126/M126</f>
        <v>3.4618036494866791E-2</v>
      </c>
      <c r="O126" s="7">
        <f>1/N126</f>
        <v>28.886675884933027</v>
      </c>
      <c r="P126" s="3" t="str">
        <f>IF(O126&gt;21,"",N126)</f>
        <v/>
      </c>
      <c r="Q126" s="3" t="str">
        <f>IF(ISNUMBER(P126),SUMIF(A:A,A126,P:P),"")</f>
        <v/>
      </c>
      <c r="R126" s="3" t="str">
        <f>IFERROR(P126*(1/Q126),"")</f>
        <v/>
      </c>
      <c r="S126" s="8" t="str">
        <f>IFERROR(1/R126,"")</f>
        <v/>
      </c>
    </row>
    <row r="127" spans="1:19" x14ac:dyDescent="0.25">
      <c r="A127" s="1">
        <v>12</v>
      </c>
      <c r="B127" s="5">
        <v>0.67013888888888884</v>
      </c>
      <c r="C127" s="1" t="s">
        <v>21</v>
      </c>
      <c r="D127" s="1">
        <v>8</v>
      </c>
      <c r="E127" s="1">
        <v>5</v>
      </c>
      <c r="F127" s="1" t="s">
        <v>137</v>
      </c>
      <c r="G127" s="2">
        <v>38.833066666666696</v>
      </c>
      <c r="H127" s="6">
        <f>1+COUNTIFS(A:A,A127,O:O,"&lt;"&amp;O127)</f>
        <v>13</v>
      </c>
      <c r="I127" s="2">
        <f>AVERAGEIF(A:A,A127,G:G)</f>
        <v>47.657559523809525</v>
      </c>
      <c r="J127" s="2">
        <f>G127-I127</f>
        <v>-8.8244928571428289</v>
      </c>
      <c r="K127" s="2">
        <f>90+J127</f>
        <v>81.175507142857171</v>
      </c>
      <c r="L127" s="2">
        <f>EXP(0.06*K127)</f>
        <v>130.39006117066384</v>
      </c>
      <c r="M127" s="2">
        <f>SUMIF(A:A,A127,L:L)</f>
        <v>3771.8575402102683</v>
      </c>
      <c r="N127" s="3">
        <f>L127/M127</f>
        <v>3.4569190320850512E-2</v>
      </c>
      <c r="O127" s="7">
        <f>1/N127</f>
        <v>28.927492681159123</v>
      </c>
      <c r="P127" s="3" t="str">
        <f>IF(O127&gt;21,"",N127)</f>
        <v/>
      </c>
      <c r="Q127" s="3" t="str">
        <f>IF(ISNUMBER(P127),SUMIF(A:A,A127,P:P),"")</f>
        <v/>
      </c>
      <c r="R127" s="3" t="str">
        <f>IFERROR(P127*(1/Q127),"")</f>
        <v/>
      </c>
      <c r="S127" s="8" t="str">
        <f>IFERROR(1/R127,"")</f>
        <v/>
      </c>
    </row>
    <row r="128" spans="1:19" x14ac:dyDescent="0.25">
      <c r="A128" s="1">
        <v>12</v>
      </c>
      <c r="B128" s="5">
        <v>0.67013888888888884</v>
      </c>
      <c r="C128" s="1" t="s">
        <v>21</v>
      </c>
      <c r="D128" s="1">
        <v>8</v>
      </c>
      <c r="E128" s="1">
        <v>9</v>
      </c>
      <c r="F128" s="1" t="s">
        <v>141</v>
      </c>
      <c r="G128" s="2">
        <v>27.7019333333334</v>
      </c>
      <c r="H128" s="6">
        <f>1+COUNTIFS(A:A,A128,O:O,"&lt;"&amp;O128)</f>
        <v>14</v>
      </c>
      <c r="I128" s="2">
        <f>AVERAGEIF(A:A,A128,G:G)</f>
        <v>47.657559523809525</v>
      </c>
      <c r="J128" s="2">
        <f>G128-I128</f>
        <v>-19.955626190476124</v>
      </c>
      <c r="K128" s="2">
        <f>90+J128</f>
        <v>70.044373809523876</v>
      </c>
      <c r="L128" s="2">
        <f>EXP(0.06*K128)</f>
        <v>66.864115197802974</v>
      </c>
      <c r="M128" s="2">
        <f>SUMIF(A:A,A128,L:L)</f>
        <v>3771.8575402102683</v>
      </c>
      <c r="N128" s="3">
        <f>L128/M128</f>
        <v>1.7727105142490488E-2</v>
      </c>
      <c r="O128" s="7">
        <f>1/N128</f>
        <v>56.410789689687007</v>
      </c>
      <c r="P128" s="3" t="str">
        <f>IF(O128&gt;21,"",N128)</f>
        <v/>
      </c>
      <c r="Q128" s="3" t="str">
        <f>IF(ISNUMBER(P128),SUMIF(A:A,A128,P:P),"")</f>
        <v/>
      </c>
      <c r="R128" s="3" t="str">
        <f>IFERROR(P128*(1/Q128),"")</f>
        <v/>
      </c>
      <c r="S128" s="8" t="str">
        <f>IFERROR(1/R128,"")</f>
        <v/>
      </c>
    </row>
    <row r="129" spans="1:19" x14ac:dyDescent="0.25">
      <c r="A129" s="1">
        <v>13</v>
      </c>
      <c r="B129" s="5">
        <v>0.6875</v>
      </c>
      <c r="C129" s="1" t="s">
        <v>27</v>
      </c>
      <c r="D129" s="1">
        <v>8</v>
      </c>
      <c r="E129" s="1">
        <v>15</v>
      </c>
      <c r="F129" s="1" t="s">
        <v>157</v>
      </c>
      <c r="G129" s="2">
        <v>56.452400000000004</v>
      </c>
      <c r="H129" s="6">
        <f>1+COUNTIFS(A:A,A129,O:O,"&lt;"&amp;O129)</f>
        <v>1</v>
      </c>
      <c r="I129" s="2">
        <f>AVERAGEIF(A:A,A129,G:G)</f>
        <v>44.936203030303041</v>
      </c>
      <c r="J129" s="2">
        <f>G129-I129</f>
        <v>11.516196969696963</v>
      </c>
      <c r="K129" s="2">
        <f>90+J129</f>
        <v>101.51619696969696</v>
      </c>
      <c r="L129" s="2">
        <f>EXP(0.06*K129)</f>
        <v>441.85060101264571</v>
      </c>
      <c r="M129" s="2">
        <f>SUMIF(A:A,A129,L:L)</f>
        <v>2647.6160389255688</v>
      </c>
      <c r="N129" s="3">
        <f>L129/M129</f>
        <v>0.16688620801373957</v>
      </c>
      <c r="O129" s="7">
        <f>1/N129</f>
        <v>5.9921069086648009</v>
      </c>
      <c r="P129" s="3">
        <f>IF(O129&gt;21,"",N129)</f>
        <v>0.16688620801373957</v>
      </c>
      <c r="Q129" s="3">
        <f>IF(ISNUMBER(P129),SUMIF(A:A,A129,P:P),"")</f>
        <v>0.96416761150300045</v>
      </c>
      <c r="R129" s="3">
        <f>IFERROR(P129*(1/Q129),"")</f>
        <v>0.17308837801924051</v>
      </c>
      <c r="S129" s="8">
        <f>IFERROR(1/R129,"")</f>
        <v>5.7773954059979689</v>
      </c>
    </row>
    <row r="130" spans="1:19" x14ac:dyDescent="0.25">
      <c r="A130" s="1">
        <v>13</v>
      </c>
      <c r="B130" s="5">
        <v>0.6875</v>
      </c>
      <c r="C130" s="1" t="s">
        <v>27</v>
      </c>
      <c r="D130" s="1">
        <v>8</v>
      </c>
      <c r="E130" s="1">
        <v>13</v>
      </c>
      <c r="F130" s="1" t="s">
        <v>156</v>
      </c>
      <c r="G130" s="2">
        <v>53.625</v>
      </c>
      <c r="H130" s="6">
        <f>1+COUNTIFS(A:A,A130,O:O,"&lt;"&amp;O130)</f>
        <v>2</v>
      </c>
      <c r="I130" s="2">
        <f>AVERAGEIF(A:A,A130,G:G)</f>
        <v>44.936203030303041</v>
      </c>
      <c r="J130" s="2">
        <f>G130-I130</f>
        <v>8.6887969696969591</v>
      </c>
      <c r="K130" s="2">
        <f>90+J130</f>
        <v>98.688796969696966</v>
      </c>
      <c r="L130" s="2">
        <f>EXP(0.06*K130)</f>
        <v>372.90653736610045</v>
      </c>
      <c r="M130" s="2">
        <f>SUMIF(A:A,A130,L:L)</f>
        <v>2647.6160389255688</v>
      </c>
      <c r="N130" s="3">
        <f>L130/M130</f>
        <v>0.14084615438325793</v>
      </c>
      <c r="O130" s="7">
        <f>1/N130</f>
        <v>7.0999453579604994</v>
      </c>
      <c r="P130" s="3">
        <f>IF(O130&gt;21,"",N130)</f>
        <v>0.14084615438325793</v>
      </c>
      <c r="Q130" s="3">
        <f>IF(ISNUMBER(P130),SUMIF(A:A,A130,P:P),"")</f>
        <v>0.96416761150300045</v>
      </c>
      <c r="R130" s="3">
        <f>IFERROR(P130*(1/Q130),"")</f>
        <v>0.14608057012379699</v>
      </c>
      <c r="S130" s="8">
        <f>IFERROR(1/R130,"")</f>
        <v>6.8455373575865908</v>
      </c>
    </row>
    <row r="131" spans="1:19" x14ac:dyDescent="0.25">
      <c r="A131" s="1">
        <v>13</v>
      </c>
      <c r="B131" s="5">
        <v>0.6875</v>
      </c>
      <c r="C131" s="1" t="s">
        <v>27</v>
      </c>
      <c r="D131" s="1">
        <v>8</v>
      </c>
      <c r="E131" s="1">
        <v>2</v>
      </c>
      <c r="F131" s="1" t="s">
        <v>149</v>
      </c>
      <c r="G131" s="2">
        <v>50.726633333333304</v>
      </c>
      <c r="H131" s="6">
        <f>1+COUNTIFS(A:A,A131,O:O,"&lt;"&amp;O131)</f>
        <v>3</v>
      </c>
      <c r="I131" s="2">
        <f>AVERAGEIF(A:A,A131,G:G)</f>
        <v>44.936203030303041</v>
      </c>
      <c r="J131" s="2">
        <f>G131-I131</f>
        <v>5.7904303030302628</v>
      </c>
      <c r="K131" s="2">
        <f>90+J131</f>
        <v>95.790430303030263</v>
      </c>
      <c r="L131" s="2">
        <f>EXP(0.06*K131)</f>
        <v>313.38291648628132</v>
      </c>
      <c r="M131" s="2">
        <f>SUMIF(A:A,A131,L:L)</f>
        <v>2647.6160389255688</v>
      </c>
      <c r="N131" s="3">
        <f>L131/M131</f>
        <v>0.11836418569720385</v>
      </c>
      <c r="O131" s="7">
        <f>1/N131</f>
        <v>8.448501496543674</v>
      </c>
      <c r="P131" s="3">
        <f>IF(O131&gt;21,"",N131)</f>
        <v>0.11836418569720385</v>
      </c>
      <c r="Q131" s="3">
        <f>IF(ISNUMBER(P131),SUMIF(A:A,A131,P:P),"")</f>
        <v>0.96416761150300045</v>
      </c>
      <c r="R131" s="3">
        <f>IFERROR(P131*(1/Q131),"")</f>
        <v>0.12276308007555956</v>
      </c>
      <c r="S131" s="8">
        <f>IFERROR(1/R131,"")</f>
        <v>8.1457715087020386</v>
      </c>
    </row>
    <row r="132" spans="1:19" x14ac:dyDescent="0.25">
      <c r="A132" s="1">
        <v>13</v>
      </c>
      <c r="B132" s="5">
        <v>0.6875</v>
      </c>
      <c r="C132" s="1" t="s">
        <v>27</v>
      </c>
      <c r="D132" s="1">
        <v>8</v>
      </c>
      <c r="E132" s="1">
        <v>1</v>
      </c>
      <c r="F132" s="1" t="s">
        <v>148</v>
      </c>
      <c r="G132" s="2">
        <v>47.764966666666702</v>
      </c>
      <c r="H132" s="6">
        <f>1+COUNTIFS(A:A,A132,O:O,"&lt;"&amp;O132)</f>
        <v>4</v>
      </c>
      <c r="I132" s="2">
        <f>AVERAGEIF(A:A,A132,G:G)</f>
        <v>44.936203030303041</v>
      </c>
      <c r="J132" s="2">
        <f>G132-I132</f>
        <v>2.8287636363636608</v>
      </c>
      <c r="K132" s="2">
        <f>90+J132</f>
        <v>92.828763636363661</v>
      </c>
      <c r="L132" s="2">
        <f>EXP(0.06*K132)</f>
        <v>262.36215444522469</v>
      </c>
      <c r="M132" s="2">
        <f>SUMIF(A:A,A132,L:L)</f>
        <v>2647.6160389255688</v>
      </c>
      <c r="N132" s="3">
        <f>L132/M132</f>
        <v>9.9093732092548473E-2</v>
      </c>
      <c r="O132" s="7">
        <f>1/N132</f>
        <v>10.091455623712418</v>
      </c>
      <c r="P132" s="3">
        <f>IF(O132&gt;21,"",N132)</f>
        <v>9.9093732092548473E-2</v>
      </c>
      <c r="Q132" s="3">
        <f>IF(ISNUMBER(P132),SUMIF(A:A,A132,P:P),"")</f>
        <v>0.96416761150300045</v>
      </c>
      <c r="R132" s="3">
        <f>IFERROR(P132*(1/Q132),"")</f>
        <v>0.10277645806632667</v>
      </c>
      <c r="S132" s="8">
        <f>IFERROR(1/R132,"")</f>
        <v>9.7298546653033249</v>
      </c>
    </row>
    <row r="133" spans="1:19" x14ac:dyDescent="0.25">
      <c r="A133" s="1">
        <v>13</v>
      </c>
      <c r="B133" s="5">
        <v>0.6875</v>
      </c>
      <c r="C133" s="1" t="s">
        <v>27</v>
      </c>
      <c r="D133" s="1">
        <v>8</v>
      </c>
      <c r="E133" s="1">
        <v>8</v>
      </c>
      <c r="F133" s="1" t="s">
        <v>154</v>
      </c>
      <c r="G133" s="2">
        <v>46.335033333333399</v>
      </c>
      <c r="H133" s="6">
        <f>1+COUNTIFS(A:A,A133,O:O,"&lt;"&amp;O133)</f>
        <v>5</v>
      </c>
      <c r="I133" s="2">
        <f>AVERAGEIF(A:A,A133,G:G)</f>
        <v>44.936203030303041</v>
      </c>
      <c r="J133" s="2">
        <f>G133-I133</f>
        <v>1.3988303030303584</v>
      </c>
      <c r="K133" s="2">
        <f>90+J133</f>
        <v>91.398830303030365</v>
      </c>
      <c r="L133" s="2">
        <f>EXP(0.06*K133)</f>
        <v>240.79111578700875</v>
      </c>
      <c r="M133" s="2">
        <f>SUMIF(A:A,A133,L:L)</f>
        <v>2647.6160389255688</v>
      </c>
      <c r="N133" s="3">
        <f>L133/M133</f>
        <v>9.0946388089084243E-2</v>
      </c>
      <c r="O133" s="7">
        <f>1/N133</f>
        <v>10.995488891988488</v>
      </c>
      <c r="P133" s="3">
        <f>IF(O133&gt;21,"",N133)</f>
        <v>9.0946388089084243E-2</v>
      </c>
      <c r="Q133" s="3">
        <f>IF(ISNUMBER(P133),SUMIF(A:A,A133,P:P),"")</f>
        <v>0.96416761150300045</v>
      </c>
      <c r="R133" s="3">
        <f>IFERROR(P133*(1/Q133),"")</f>
        <v>9.4326325634722097E-2</v>
      </c>
      <c r="S133" s="8">
        <f>IFERROR(1/R133,"")</f>
        <v>10.601494262296313</v>
      </c>
    </row>
    <row r="134" spans="1:19" x14ac:dyDescent="0.25">
      <c r="A134" s="1">
        <v>13</v>
      </c>
      <c r="B134" s="5">
        <v>0.6875</v>
      </c>
      <c r="C134" s="1" t="s">
        <v>27</v>
      </c>
      <c r="D134" s="1">
        <v>8</v>
      </c>
      <c r="E134" s="1">
        <v>10</v>
      </c>
      <c r="F134" s="1" t="s">
        <v>155</v>
      </c>
      <c r="G134" s="2">
        <v>45.4230666666666</v>
      </c>
      <c r="H134" s="6">
        <f>1+COUNTIFS(A:A,A134,O:O,"&lt;"&amp;O134)</f>
        <v>6</v>
      </c>
      <c r="I134" s="2">
        <f>AVERAGEIF(A:A,A134,G:G)</f>
        <v>44.936203030303041</v>
      </c>
      <c r="J134" s="2">
        <f>G134-I134</f>
        <v>0.48686363636355878</v>
      </c>
      <c r="K134" s="2">
        <f>90+J134</f>
        <v>90.486863636363552</v>
      </c>
      <c r="L134" s="2">
        <f>EXP(0.06*K134)</f>
        <v>227.96949318495652</v>
      </c>
      <c r="M134" s="2">
        <f>SUMIF(A:A,A134,L:L)</f>
        <v>2647.6160389255688</v>
      </c>
      <c r="N134" s="3">
        <f>L134/M134</f>
        <v>8.6103683401717493E-2</v>
      </c>
      <c r="O134" s="7">
        <f>1/N134</f>
        <v>11.613905009550999</v>
      </c>
      <c r="P134" s="3">
        <f>IF(O134&gt;21,"",N134)</f>
        <v>8.6103683401717493E-2</v>
      </c>
      <c r="Q134" s="3">
        <f>IF(ISNUMBER(P134),SUMIF(A:A,A134,P:P),"")</f>
        <v>0.96416761150300045</v>
      </c>
      <c r="R134" s="3">
        <f>IFERROR(P134*(1/Q134),"")</f>
        <v>8.9303646352001054E-2</v>
      </c>
      <c r="S134" s="8">
        <f>IFERROR(1/R134,"")</f>
        <v>11.197751053281518</v>
      </c>
    </row>
    <row r="135" spans="1:19" x14ac:dyDescent="0.25">
      <c r="A135" s="1">
        <v>13</v>
      </c>
      <c r="B135" s="5">
        <v>0.6875</v>
      </c>
      <c r="C135" s="1" t="s">
        <v>27</v>
      </c>
      <c r="D135" s="1">
        <v>8</v>
      </c>
      <c r="E135" s="1">
        <v>5</v>
      </c>
      <c r="F135" s="1" t="s">
        <v>151</v>
      </c>
      <c r="G135" s="2">
        <v>42.816666666666698</v>
      </c>
      <c r="H135" s="6">
        <f>1+COUNTIFS(A:A,A135,O:O,"&lt;"&amp;O135)</f>
        <v>7</v>
      </c>
      <c r="I135" s="2">
        <f>AVERAGEIF(A:A,A135,G:G)</f>
        <v>44.936203030303041</v>
      </c>
      <c r="J135" s="2">
        <f>G135-I135</f>
        <v>-2.1195363636363425</v>
      </c>
      <c r="K135" s="2">
        <f>90+J135</f>
        <v>87.880463636363658</v>
      </c>
      <c r="L135" s="2">
        <f>EXP(0.06*K135)</f>
        <v>194.96651350109855</v>
      </c>
      <c r="M135" s="2">
        <f>SUMIF(A:A,A135,L:L)</f>
        <v>2647.6160389255688</v>
      </c>
      <c r="N135" s="3">
        <f>L135/M135</f>
        <v>7.3638515039445851E-2</v>
      </c>
      <c r="O135" s="7">
        <f>1/N135</f>
        <v>13.579850156732943</v>
      </c>
      <c r="P135" s="3">
        <f>IF(O135&gt;21,"",N135)</f>
        <v>7.3638515039445851E-2</v>
      </c>
      <c r="Q135" s="3">
        <f>IF(ISNUMBER(P135),SUMIF(A:A,A135,P:P),"")</f>
        <v>0.96416761150300045</v>
      </c>
      <c r="R135" s="3">
        <f>IFERROR(P135*(1/Q135),"")</f>
        <v>7.6375221653270278E-2</v>
      </c>
      <c r="S135" s="8">
        <f>IFERROR(1/R135,"")</f>
        <v>13.09325169018585</v>
      </c>
    </row>
    <row r="136" spans="1:19" x14ac:dyDescent="0.25">
      <c r="A136" s="1">
        <v>13</v>
      </c>
      <c r="B136" s="5">
        <v>0.6875</v>
      </c>
      <c r="C136" s="1" t="s">
        <v>27</v>
      </c>
      <c r="D136" s="1">
        <v>8</v>
      </c>
      <c r="E136" s="1">
        <v>7</v>
      </c>
      <c r="F136" s="1" t="s">
        <v>153</v>
      </c>
      <c r="G136" s="2">
        <v>41.143533333333302</v>
      </c>
      <c r="H136" s="6">
        <f>1+COUNTIFS(A:A,A136,O:O,"&lt;"&amp;O136)</f>
        <v>8</v>
      </c>
      <c r="I136" s="2">
        <f>AVERAGEIF(A:A,A136,G:G)</f>
        <v>44.936203030303041</v>
      </c>
      <c r="J136" s="2">
        <f>G136-I136</f>
        <v>-3.7926696969697389</v>
      </c>
      <c r="K136" s="2">
        <f>90+J136</f>
        <v>86.207330303030261</v>
      </c>
      <c r="L136" s="2">
        <f>EXP(0.06*K136)</f>
        <v>176.34456171433641</v>
      </c>
      <c r="M136" s="2">
        <f>SUMIF(A:A,A136,L:L)</f>
        <v>2647.6160389255688</v>
      </c>
      <c r="N136" s="3">
        <f>L136/M136</f>
        <v>6.6605036048164645E-2</v>
      </c>
      <c r="O136" s="7">
        <f>1/N136</f>
        <v>15.013879720399247</v>
      </c>
      <c r="P136" s="3">
        <f>IF(O136&gt;21,"",N136)</f>
        <v>6.6605036048164645E-2</v>
      </c>
      <c r="Q136" s="3">
        <f>IF(ISNUMBER(P136),SUMIF(A:A,A136,P:P),"")</f>
        <v>0.96416761150300045</v>
      </c>
      <c r="R136" s="3">
        <f>IFERROR(P136*(1/Q136),"")</f>
        <v>6.9080349986385514E-2</v>
      </c>
      <c r="S136" s="8">
        <f>IFERROR(1/R136,"")</f>
        <v>14.475896549410677</v>
      </c>
    </row>
    <row r="137" spans="1:19" x14ac:dyDescent="0.25">
      <c r="A137" s="1">
        <v>13</v>
      </c>
      <c r="B137" s="5">
        <v>0.6875</v>
      </c>
      <c r="C137" s="1" t="s">
        <v>27</v>
      </c>
      <c r="D137" s="1">
        <v>8</v>
      </c>
      <c r="E137" s="1">
        <v>3</v>
      </c>
      <c r="F137" s="1" t="s">
        <v>150</v>
      </c>
      <c r="G137" s="2">
        <v>40.6863666666667</v>
      </c>
      <c r="H137" s="6">
        <f>1+COUNTIFS(A:A,A137,O:O,"&lt;"&amp;O137)</f>
        <v>9</v>
      </c>
      <c r="I137" s="2">
        <f>AVERAGEIF(A:A,A137,G:G)</f>
        <v>44.936203030303041</v>
      </c>
      <c r="J137" s="2">
        <f>G137-I137</f>
        <v>-4.2498363636363408</v>
      </c>
      <c r="K137" s="2">
        <f>90+J137</f>
        <v>85.750163636363652</v>
      </c>
      <c r="L137" s="2">
        <f>EXP(0.06*K137)</f>
        <v>171.57316919936315</v>
      </c>
      <c r="M137" s="2">
        <f>SUMIF(A:A,A137,L:L)</f>
        <v>2647.6160389255688</v>
      </c>
      <c r="N137" s="3">
        <f>L137/M137</f>
        <v>6.4802889345310588E-2</v>
      </c>
      <c r="O137" s="7">
        <f>1/N137</f>
        <v>15.431410699473144</v>
      </c>
      <c r="P137" s="3">
        <f>IF(O137&gt;21,"",N137)</f>
        <v>6.4802889345310588E-2</v>
      </c>
      <c r="Q137" s="3">
        <f>IF(ISNUMBER(P137),SUMIF(A:A,A137,P:P),"")</f>
        <v>0.96416761150300045</v>
      </c>
      <c r="R137" s="3">
        <f>IFERROR(P137*(1/Q137),"")</f>
        <v>6.721122818499585E-2</v>
      </c>
      <c r="S137" s="8">
        <f>IFERROR(1/R137,"")</f>
        <v>14.878466396232865</v>
      </c>
    </row>
    <row r="138" spans="1:19" x14ac:dyDescent="0.25">
      <c r="A138" s="1">
        <v>13</v>
      </c>
      <c r="B138" s="5">
        <v>0.6875</v>
      </c>
      <c r="C138" s="1" t="s">
        <v>27</v>
      </c>
      <c r="D138" s="1">
        <v>8</v>
      </c>
      <c r="E138" s="1">
        <v>16</v>
      </c>
      <c r="F138" s="1" t="s">
        <v>158</v>
      </c>
      <c r="G138" s="2">
        <v>38.513166666666699</v>
      </c>
      <c r="H138" s="6">
        <f>1+COUNTIFS(A:A,A138,O:O,"&lt;"&amp;O138)</f>
        <v>10</v>
      </c>
      <c r="I138" s="2">
        <f>AVERAGEIF(A:A,A138,G:G)</f>
        <v>44.936203030303041</v>
      </c>
      <c r="J138" s="2">
        <f>G138-I138</f>
        <v>-6.4230363636363421</v>
      </c>
      <c r="K138" s="2">
        <f>90+J138</f>
        <v>83.576963636363658</v>
      </c>
      <c r="L138" s="2">
        <f>EXP(0.06*K138)</f>
        <v>150.59856973088534</v>
      </c>
      <c r="M138" s="2">
        <f>SUMIF(A:A,A138,L:L)</f>
        <v>2647.6160389255688</v>
      </c>
      <c r="N138" s="3">
        <f>L138/M138</f>
        <v>5.6880819392527877E-2</v>
      </c>
      <c r="O138" s="7">
        <f>1/N138</f>
        <v>17.580618751272148</v>
      </c>
      <c r="P138" s="3">
        <f>IF(O138&gt;21,"",N138)</f>
        <v>5.6880819392527877E-2</v>
      </c>
      <c r="Q138" s="3">
        <f>IF(ISNUMBER(P138),SUMIF(A:A,A138,P:P),"")</f>
        <v>0.96416761150300045</v>
      </c>
      <c r="R138" s="3">
        <f>IFERROR(P138*(1/Q138),"")</f>
        <v>5.8994741903701527E-2</v>
      </c>
      <c r="S138" s="8">
        <f>IFERROR(1/R138,"")</f>
        <v>16.950663190158931</v>
      </c>
    </row>
    <row r="139" spans="1:19" x14ac:dyDescent="0.25">
      <c r="A139" s="1">
        <v>13</v>
      </c>
      <c r="B139" s="5">
        <v>0.6875</v>
      </c>
      <c r="C139" s="1" t="s">
        <v>27</v>
      </c>
      <c r="D139" s="1">
        <v>8</v>
      </c>
      <c r="E139" s="1">
        <v>6</v>
      </c>
      <c r="F139" s="1" t="s">
        <v>152</v>
      </c>
      <c r="G139" s="2">
        <v>30.811399999999999</v>
      </c>
      <c r="H139" s="6">
        <f>1+COUNTIFS(A:A,A139,O:O,"&lt;"&amp;O139)</f>
        <v>11</v>
      </c>
      <c r="I139" s="2">
        <f>AVERAGEIF(A:A,A139,G:G)</f>
        <v>44.936203030303041</v>
      </c>
      <c r="J139" s="2">
        <f>G139-I139</f>
        <v>-14.124803030303042</v>
      </c>
      <c r="K139" s="2">
        <f>90+J139</f>
        <v>75.875196969696958</v>
      </c>
      <c r="L139" s="2">
        <f>EXP(0.06*K139)</f>
        <v>94.870406497667886</v>
      </c>
      <c r="M139" s="2">
        <f>SUMIF(A:A,A139,L:L)</f>
        <v>2647.6160389255688</v>
      </c>
      <c r="N139" s="3">
        <f>L139/M139</f>
        <v>3.5832388496999483E-2</v>
      </c>
      <c r="O139" s="7">
        <f>1/N139</f>
        <v>27.907712601512387</v>
      </c>
      <c r="P139" s="3" t="str">
        <f>IF(O139&gt;21,"",N139)</f>
        <v/>
      </c>
      <c r="Q139" s="3" t="str">
        <f>IF(ISNUMBER(P139),SUMIF(A:A,A139,P:P),"")</f>
        <v/>
      </c>
      <c r="R139" s="3" t="str">
        <f>IFERROR(P139*(1/Q139),"")</f>
        <v/>
      </c>
      <c r="S139" s="8" t="str">
        <f>IFERROR(1/R139,"")</f>
        <v/>
      </c>
    </row>
    <row r="140" spans="1:19" x14ac:dyDescent="0.25">
      <c r="A140" s="1">
        <v>14</v>
      </c>
      <c r="B140" s="5">
        <v>0.69791666666666663</v>
      </c>
      <c r="C140" s="1" t="s">
        <v>21</v>
      </c>
      <c r="D140" s="1">
        <v>9</v>
      </c>
      <c r="E140" s="1">
        <v>2</v>
      </c>
      <c r="F140" s="1" t="s">
        <v>160</v>
      </c>
      <c r="G140" s="2">
        <v>70.485466666666596</v>
      </c>
      <c r="H140" s="6">
        <f>1+COUNTIFS(A:A,A140,O:O,"&lt;"&amp;O140)</f>
        <v>1</v>
      </c>
      <c r="I140" s="2">
        <f>AVERAGEIF(A:A,A140,G:G)</f>
        <v>47.754999999999981</v>
      </c>
      <c r="J140" s="2">
        <f>G140-I140</f>
        <v>22.730466666666615</v>
      </c>
      <c r="K140" s="2">
        <f>90+J140</f>
        <v>112.73046666666662</v>
      </c>
      <c r="L140" s="2">
        <f>EXP(0.06*K140)</f>
        <v>865.95071858720871</v>
      </c>
      <c r="M140" s="2">
        <f>SUMIF(A:A,A140,L:L)</f>
        <v>3654.4609304569808</v>
      </c>
      <c r="N140" s="3">
        <f>L140/M140</f>
        <v>0.23695716962526778</v>
      </c>
      <c r="O140" s="7">
        <f>1/N140</f>
        <v>4.2201719474512398</v>
      </c>
      <c r="P140" s="3">
        <f>IF(O140&gt;21,"",N140)</f>
        <v>0.23695716962526778</v>
      </c>
      <c r="Q140" s="3">
        <f>IF(ISNUMBER(P140),SUMIF(A:A,A140,P:P),"")</f>
        <v>0.8934922491546633</v>
      </c>
      <c r="R140" s="3">
        <f>IFERROR(P140*(1/Q140),"")</f>
        <v>0.2652033857590303</v>
      </c>
      <c r="S140" s="8">
        <f>IFERROR(1/R140,"")</f>
        <v>3.7706909251476235</v>
      </c>
    </row>
    <row r="141" spans="1:19" x14ac:dyDescent="0.25">
      <c r="A141" s="1">
        <v>14</v>
      </c>
      <c r="B141" s="5">
        <v>0.69791666666666663</v>
      </c>
      <c r="C141" s="1" t="s">
        <v>21</v>
      </c>
      <c r="D141" s="1">
        <v>9</v>
      </c>
      <c r="E141" s="1">
        <v>5</v>
      </c>
      <c r="F141" s="1" t="s">
        <v>163</v>
      </c>
      <c r="G141" s="2">
        <v>55.031399999999998</v>
      </c>
      <c r="H141" s="6">
        <f>1+COUNTIFS(A:A,A141,O:O,"&lt;"&amp;O141)</f>
        <v>2</v>
      </c>
      <c r="I141" s="2">
        <f>AVERAGEIF(A:A,A141,G:G)</f>
        <v>47.754999999999981</v>
      </c>
      <c r="J141" s="2">
        <f>G141-I141</f>
        <v>7.2764000000000166</v>
      </c>
      <c r="K141" s="2">
        <f>90+J141</f>
        <v>97.276400000000024</v>
      </c>
      <c r="L141" s="2">
        <f>EXP(0.06*K141)</f>
        <v>342.60699394546702</v>
      </c>
      <c r="M141" s="2">
        <f>SUMIF(A:A,A141,L:L)</f>
        <v>3654.4609304569808</v>
      </c>
      <c r="N141" s="3">
        <f>L141/M141</f>
        <v>9.375035072618082E-2</v>
      </c>
      <c r="O141" s="7">
        <f>1/N141</f>
        <v>10.666626761970491</v>
      </c>
      <c r="P141" s="3">
        <f>IF(O141&gt;21,"",N141)</f>
        <v>9.375035072618082E-2</v>
      </c>
      <c r="Q141" s="3">
        <f>IF(ISNUMBER(P141),SUMIF(A:A,A141,P:P),"")</f>
        <v>0.8934922491546633</v>
      </c>
      <c r="R141" s="3">
        <f>IFERROR(P141*(1/Q141),"")</f>
        <v>0.10492575712310702</v>
      </c>
      <c r="S141" s="8">
        <f>IFERROR(1/R141,"")</f>
        <v>9.530548336446337</v>
      </c>
    </row>
    <row r="142" spans="1:19" x14ac:dyDescent="0.25">
      <c r="A142" s="1">
        <v>14</v>
      </c>
      <c r="B142" s="5">
        <v>0.69791666666666663</v>
      </c>
      <c r="C142" s="1" t="s">
        <v>21</v>
      </c>
      <c r="D142" s="1">
        <v>9</v>
      </c>
      <c r="E142" s="1">
        <v>12</v>
      </c>
      <c r="F142" s="1" t="s">
        <v>168</v>
      </c>
      <c r="G142" s="2">
        <v>54.6319666666666</v>
      </c>
      <c r="H142" s="6">
        <f>1+COUNTIFS(A:A,A142,O:O,"&lt;"&amp;O142)</f>
        <v>3</v>
      </c>
      <c r="I142" s="2">
        <f>AVERAGEIF(A:A,A142,G:G)</f>
        <v>47.754999999999981</v>
      </c>
      <c r="J142" s="2">
        <f>G142-I142</f>
        <v>6.8769666666666183</v>
      </c>
      <c r="K142" s="2">
        <f>90+J142</f>
        <v>96.876966666666618</v>
      </c>
      <c r="L142" s="2">
        <f>EXP(0.06*K142)</f>
        <v>334.49368484402214</v>
      </c>
      <c r="M142" s="2">
        <f>SUMIF(A:A,A142,L:L)</f>
        <v>3654.4609304569808</v>
      </c>
      <c r="N142" s="3">
        <f>L142/M142</f>
        <v>9.1530239674007016E-2</v>
      </c>
      <c r="O142" s="7">
        <f>1/N142</f>
        <v>10.925351048588835</v>
      </c>
      <c r="P142" s="3">
        <f>IF(O142&gt;21,"",N142)</f>
        <v>9.1530239674007016E-2</v>
      </c>
      <c r="Q142" s="3">
        <f>IF(ISNUMBER(P142),SUMIF(A:A,A142,P:P),"")</f>
        <v>0.8934922491546633</v>
      </c>
      <c r="R142" s="3">
        <f>IFERROR(P142*(1/Q142),"")</f>
        <v>0.10244100019961466</v>
      </c>
      <c r="S142" s="8">
        <f>IFERROR(1/R142,"")</f>
        <v>9.7617164812078983</v>
      </c>
    </row>
    <row r="143" spans="1:19" x14ac:dyDescent="0.25">
      <c r="A143" s="1">
        <v>14</v>
      </c>
      <c r="B143" s="5">
        <v>0.69791666666666663</v>
      </c>
      <c r="C143" s="1" t="s">
        <v>21</v>
      </c>
      <c r="D143" s="1">
        <v>9</v>
      </c>
      <c r="E143" s="1">
        <v>14</v>
      </c>
      <c r="F143" s="1" t="s">
        <v>170</v>
      </c>
      <c r="G143" s="2">
        <v>51.508833333333307</v>
      </c>
      <c r="H143" s="6">
        <f>1+COUNTIFS(A:A,A143,O:O,"&lt;"&amp;O143)</f>
        <v>4</v>
      </c>
      <c r="I143" s="2">
        <f>AVERAGEIF(A:A,A143,G:G)</f>
        <v>47.754999999999981</v>
      </c>
      <c r="J143" s="2">
        <f>G143-I143</f>
        <v>3.7538333333333256</v>
      </c>
      <c r="K143" s="2">
        <f>90+J143</f>
        <v>93.753833333333318</v>
      </c>
      <c r="L143" s="2">
        <f>EXP(0.06*K143)</f>
        <v>277.33606448298832</v>
      </c>
      <c r="M143" s="2">
        <f>SUMIF(A:A,A143,L:L)</f>
        <v>3654.4609304569808</v>
      </c>
      <c r="N143" s="3">
        <f>L143/M143</f>
        <v>7.5889733057922765E-2</v>
      </c>
      <c r="O143" s="7">
        <f>1/N143</f>
        <v>13.17701301224437</v>
      </c>
      <c r="P143" s="3">
        <f>IF(O143&gt;21,"",N143)</f>
        <v>7.5889733057922765E-2</v>
      </c>
      <c r="Q143" s="3">
        <f>IF(ISNUMBER(P143),SUMIF(A:A,A143,P:P),"")</f>
        <v>0.8934922491546633</v>
      </c>
      <c r="R143" s="3">
        <f>IFERROR(P143*(1/Q143),"")</f>
        <v>8.4936084369755138E-2</v>
      </c>
      <c r="S143" s="8">
        <f>IFERROR(1/R143,"")</f>
        <v>11.773558993450488</v>
      </c>
    </row>
    <row r="144" spans="1:19" x14ac:dyDescent="0.25">
      <c r="A144" s="1">
        <v>14</v>
      </c>
      <c r="B144" s="5">
        <v>0.69791666666666663</v>
      </c>
      <c r="C144" s="1" t="s">
        <v>21</v>
      </c>
      <c r="D144" s="1">
        <v>9</v>
      </c>
      <c r="E144" s="1">
        <v>4</v>
      </c>
      <c r="F144" s="1" t="s">
        <v>162</v>
      </c>
      <c r="G144" s="2">
        <v>49.983066666666595</v>
      </c>
      <c r="H144" s="6">
        <f>1+COUNTIFS(A:A,A144,O:O,"&lt;"&amp;O144)</f>
        <v>5</v>
      </c>
      <c r="I144" s="2">
        <f>AVERAGEIF(A:A,A144,G:G)</f>
        <v>47.754999999999981</v>
      </c>
      <c r="J144" s="2">
        <f>G144-I144</f>
        <v>2.2280666666666136</v>
      </c>
      <c r="K144" s="2">
        <f>90+J144</f>
        <v>92.228066666666621</v>
      </c>
      <c r="L144" s="2">
        <f>EXP(0.06*K144)</f>
        <v>253.07452232523048</v>
      </c>
      <c r="M144" s="2">
        <f>SUMIF(A:A,A144,L:L)</f>
        <v>3654.4609304569808</v>
      </c>
      <c r="N144" s="3">
        <f>L144/M144</f>
        <v>6.9250849069436946E-2</v>
      </c>
      <c r="O144" s="7">
        <f>1/N144</f>
        <v>14.440256162019223</v>
      </c>
      <c r="P144" s="3">
        <f>IF(O144&gt;21,"",N144)</f>
        <v>6.9250849069436946E-2</v>
      </c>
      <c r="Q144" s="3">
        <f>IF(ISNUMBER(P144),SUMIF(A:A,A144,P:P),"")</f>
        <v>0.8934922491546633</v>
      </c>
      <c r="R144" s="3">
        <f>IFERROR(P144*(1/Q144),"")</f>
        <v>7.750581959155825E-2</v>
      </c>
      <c r="S144" s="8">
        <f>IFERROR(1/R144,"")</f>
        <v>12.902256956572041</v>
      </c>
    </row>
    <row r="145" spans="1:19" x14ac:dyDescent="0.25">
      <c r="A145" s="1">
        <v>14</v>
      </c>
      <c r="B145" s="5">
        <v>0.69791666666666663</v>
      </c>
      <c r="C145" s="1" t="s">
        <v>21</v>
      </c>
      <c r="D145" s="1">
        <v>9</v>
      </c>
      <c r="E145" s="1">
        <v>13</v>
      </c>
      <c r="F145" s="1" t="s">
        <v>169</v>
      </c>
      <c r="G145" s="2">
        <v>48.758566666666695</v>
      </c>
      <c r="H145" s="6">
        <f>1+COUNTIFS(A:A,A145,O:O,"&lt;"&amp;O145)</f>
        <v>6</v>
      </c>
      <c r="I145" s="2">
        <f>AVERAGEIF(A:A,A145,G:G)</f>
        <v>47.754999999999981</v>
      </c>
      <c r="J145" s="2">
        <f>G145-I145</f>
        <v>1.003566666666714</v>
      </c>
      <c r="K145" s="2">
        <f>90+J145</f>
        <v>91.003566666666714</v>
      </c>
      <c r="L145" s="2">
        <f>EXP(0.06*K145)</f>
        <v>235.14774059769812</v>
      </c>
      <c r="M145" s="2">
        <f>SUMIF(A:A,A145,L:L)</f>
        <v>3654.4609304569808</v>
      </c>
      <c r="N145" s="3">
        <f>L145/M145</f>
        <v>6.4345397330131948E-2</v>
      </c>
      <c r="O145" s="7">
        <f>1/N145</f>
        <v>15.541127127856207</v>
      </c>
      <c r="P145" s="3">
        <f>IF(O145&gt;21,"",N145)</f>
        <v>6.4345397330131948E-2</v>
      </c>
      <c r="Q145" s="3">
        <f>IF(ISNUMBER(P145),SUMIF(A:A,A145,P:P),"")</f>
        <v>0.8934922491546633</v>
      </c>
      <c r="R145" s="3">
        <f>IFERROR(P145*(1/Q145),"")</f>
        <v>7.2015618927874753E-2</v>
      </c>
      <c r="S145" s="8">
        <f>IFERROR(1/R145,"")</f>
        <v>13.885876631866793</v>
      </c>
    </row>
    <row r="146" spans="1:19" x14ac:dyDescent="0.25">
      <c r="A146" s="1">
        <v>14</v>
      </c>
      <c r="B146" s="5">
        <v>0.69791666666666663</v>
      </c>
      <c r="C146" s="1" t="s">
        <v>21</v>
      </c>
      <c r="D146" s="1">
        <v>9</v>
      </c>
      <c r="E146" s="1">
        <v>16</v>
      </c>
      <c r="F146" s="1" t="s">
        <v>172</v>
      </c>
      <c r="G146" s="2">
        <v>46.533200000000001</v>
      </c>
      <c r="H146" s="6">
        <f>1+COUNTIFS(A:A,A146,O:O,"&lt;"&amp;O146)</f>
        <v>7</v>
      </c>
      <c r="I146" s="2">
        <f>AVERAGEIF(A:A,A146,G:G)</f>
        <v>47.754999999999981</v>
      </c>
      <c r="J146" s="2">
        <f>G146-I146</f>
        <v>-1.2217999999999805</v>
      </c>
      <c r="K146" s="2">
        <f>90+J146</f>
        <v>88.778200000000027</v>
      </c>
      <c r="L146" s="2">
        <f>EXP(0.06*K146)</f>
        <v>205.75620560469207</v>
      </c>
      <c r="M146" s="2">
        <f>SUMIF(A:A,A146,L:L)</f>
        <v>3654.4609304569808</v>
      </c>
      <c r="N146" s="3">
        <f>L146/M146</f>
        <v>5.6302751491986207E-2</v>
      </c>
      <c r="O146" s="7">
        <f>1/N146</f>
        <v>17.761121321794263</v>
      </c>
      <c r="P146" s="3">
        <f>IF(O146&gt;21,"",N146)</f>
        <v>5.6302751491986207E-2</v>
      </c>
      <c r="Q146" s="3">
        <f>IF(ISNUMBER(P146),SUMIF(A:A,A146,P:P),"")</f>
        <v>0.8934922491546633</v>
      </c>
      <c r="R146" s="3">
        <f>IFERROR(P146*(1/Q146),"")</f>
        <v>6.3014258428379738E-2</v>
      </c>
      <c r="S146" s="8">
        <f>IFERROR(1/R146,"")</f>
        <v>15.869424237318801</v>
      </c>
    </row>
    <row r="147" spans="1:19" x14ac:dyDescent="0.25">
      <c r="A147" s="1">
        <v>14</v>
      </c>
      <c r="B147" s="5">
        <v>0.69791666666666663</v>
      </c>
      <c r="C147" s="1" t="s">
        <v>21</v>
      </c>
      <c r="D147" s="1">
        <v>9</v>
      </c>
      <c r="E147" s="1">
        <v>8</v>
      </c>
      <c r="F147" s="1" t="s">
        <v>166</v>
      </c>
      <c r="G147" s="2">
        <v>45.317866666666603</v>
      </c>
      <c r="H147" s="6">
        <f>1+COUNTIFS(A:A,A147,O:O,"&lt;"&amp;O147)</f>
        <v>8</v>
      </c>
      <c r="I147" s="2">
        <f>AVERAGEIF(A:A,A147,G:G)</f>
        <v>47.754999999999981</v>
      </c>
      <c r="J147" s="2">
        <f>G147-I147</f>
        <v>-2.437133333333378</v>
      </c>
      <c r="K147" s="2">
        <f>90+J147</f>
        <v>87.562866666666622</v>
      </c>
      <c r="L147" s="2">
        <f>EXP(0.06*K147)</f>
        <v>191.28644181632362</v>
      </c>
      <c r="M147" s="2">
        <f>SUMIF(A:A,A147,L:L)</f>
        <v>3654.4609304569808</v>
      </c>
      <c r="N147" s="3">
        <f>L147/M147</f>
        <v>5.2343271813937206E-2</v>
      </c>
      <c r="O147" s="7">
        <f>1/N147</f>
        <v>19.104652142393103</v>
      </c>
      <c r="P147" s="3">
        <f>IF(O147&gt;21,"",N147)</f>
        <v>5.2343271813937206E-2</v>
      </c>
      <c r="Q147" s="3">
        <f>IF(ISNUMBER(P147),SUMIF(A:A,A147,P:P),"")</f>
        <v>0.8934922491546633</v>
      </c>
      <c r="R147" s="3">
        <f>IFERROR(P147*(1/Q147),"")</f>
        <v>5.8582793374491376E-2</v>
      </c>
      <c r="S147" s="8">
        <f>IFERROR(1/R147,"")</f>
        <v>17.069858612024269</v>
      </c>
    </row>
    <row r="148" spans="1:19" x14ac:dyDescent="0.25">
      <c r="A148" s="1">
        <v>14</v>
      </c>
      <c r="B148" s="5">
        <v>0.69791666666666663</v>
      </c>
      <c r="C148" s="1" t="s">
        <v>21</v>
      </c>
      <c r="D148" s="1">
        <v>9</v>
      </c>
      <c r="E148" s="1">
        <v>7</v>
      </c>
      <c r="F148" s="1" t="s">
        <v>165</v>
      </c>
      <c r="G148" s="2">
        <v>45.179099999999998</v>
      </c>
      <c r="H148" s="6">
        <f>1+COUNTIFS(A:A,A148,O:O,"&lt;"&amp;O148)</f>
        <v>9</v>
      </c>
      <c r="I148" s="2">
        <f>AVERAGEIF(A:A,A148,G:G)</f>
        <v>47.754999999999981</v>
      </c>
      <c r="J148" s="2">
        <f>G148-I148</f>
        <v>-2.575899999999983</v>
      </c>
      <c r="K148" s="2">
        <f>90+J148</f>
        <v>87.42410000000001</v>
      </c>
      <c r="L148" s="2">
        <f>EXP(0.06*K148)</f>
        <v>189.70040274472584</v>
      </c>
      <c r="M148" s="2">
        <f>SUMIF(A:A,A148,L:L)</f>
        <v>3654.4609304569808</v>
      </c>
      <c r="N148" s="3">
        <f>L148/M148</f>
        <v>5.1909270985421176E-2</v>
      </c>
      <c r="O148" s="7">
        <f>1/N148</f>
        <v>19.26438150674187</v>
      </c>
      <c r="P148" s="3">
        <f>IF(O148&gt;21,"",N148)</f>
        <v>5.1909270985421176E-2</v>
      </c>
      <c r="Q148" s="3">
        <f>IF(ISNUMBER(P148),SUMIF(A:A,A148,P:P),"")</f>
        <v>0.8934922491546633</v>
      </c>
      <c r="R148" s="3">
        <f>IFERROR(P148*(1/Q148),"")</f>
        <v>5.8097057959408997E-2</v>
      </c>
      <c r="S148" s="8">
        <f>IFERROR(1/R148,"")</f>
        <v>17.212575561032292</v>
      </c>
    </row>
    <row r="149" spans="1:19" x14ac:dyDescent="0.25">
      <c r="A149" s="1">
        <v>14</v>
      </c>
      <c r="B149" s="5">
        <v>0.69791666666666663</v>
      </c>
      <c r="C149" s="1" t="s">
        <v>21</v>
      </c>
      <c r="D149" s="1">
        <v>9</v>
      </c>
      <c r="E149" s="1">
        <v>3</v>
      </c>
      <c r="F149" s="1" t="s">
        <v>161</v>
      </c>
      <c r="G149" s="2">
        <v>45.108199999999997</v>
      </c>
      <c r="H149" s="6">
        <f>1+COUNTIFS(A:A,A149,O:O,"&lt;"&amp;O149)</f>
        <v>10</v>
      </c>
      <c r="I149" s="2">
        <f>AVERAGEIF(A:A,A149,G:G)</f>
        <v>47.754999999999981</v>
      </c>
      <c r="J149" s="2">
        <f>G149-I149</f>
        <v>-2.6467999999999847</v>
      </c>
      <c r="K149" s="2">
        <f>90+J149</f>
        <v>87.353200000000015</v>
      </c>
      <c r="L149" s="2">
        <f>EXP(0.06*K149)</f>
        <v>188.8951312582852</v>
      </c>
      <c r="M149" s="2">
        <f>SUMIF(A:A,A149,L:L)</f>
        <v>3654.4609304569808</v>
      </c>
      <c r="N149" s="3">
        <f>L149/M149</f>
        <v>5.1688917969815146E-2</v>
      </c>
      <c r="O149" s="7">
        <f>1/N149</f>
        <v>19.346506742199004</v>
      </c>
      <c r="P149" s="3">
        <f>IF(O149&gt;21,"",N149)</f>
        <v>5.1688917969815146E-2</v>
      </c>
      <c r="Q149" s="3">
        <f>IF(ISNUMBER(P149),SUMIF(A:A,A149,P:P),"")</f>
        <v>0.8934922491546633</v>
      </c>
      <c r="R149" s="3">
        <f>IFERROR(P149*(1/Q149),"")</f>
        <v>5.7850438007401007E-2</v>
      </c>
      <c r="S149" s="8">
        <f>IFERROR(1/R149,"")</f>
        <v>17.285953822373248</v>
      </c>
    </row>
    <row r="150" spans="1:19" x14ac:dyDescent="0.25">
      <c r="A150" s="1">
        <v>14</v>
      </c>
      <c r="B150" s="5">
        <v>0.69791666666666663</v>
      </c>
      <c r="C150" s="1" t="s">
        <v>21</v>
      </c>
      <c r="D150" s="1">
        <v>9</v>
      </c>
      <c r="E150" s="1">
        <v>1</v>
      </c>
      <c r="F150" s="1" t="s">
        <v>159</v>
      </c>
      <c r="G150" s="2">
        <v>44.395200000000003</v>
      </c>
      <c r="H150" s="6">
        <f>1+COUNTIFS(A:A,A150,O:O,"&lt;"&amp;O150)</f>
        <v>11</v>
      </c>
      <c r="I150" s="2">
        <f>AVERAGEIF(A:A,A150,G:G)</f>
        <v>47.754999999999981</v>
      </c>
      <c r="J150" s="2">
        <f>G150-I150</f>
        <v>-3.3597999999999786</v>
      </c>
      <c r="K150" s="2">
        <f>90+J150</f>
        <v>86.640200000000021</v>
      </c>
      <c r="L150" s="2">
        <f>EXP(0.06*K150)</f>
        <v>180.9846099952108</v>
      </c>
      <c r="M150" s="2">
        <f>SUMIF(A:A,A150,L:L)</f>
        <v>3654.4609304569808</v>
      </c>
      <c r="N150" s="3">
        <f>L150/M150</f>
        <v>4.952429741055657E-2</v>
      </c>
      <c r="O150" s="7">
        <f>1/N150</f>
        <v>20.192108768550458</v>
      </c>
      <c r="P150" s="3">
        <f>IF(O150&gt;21,"",N150)</f>
        <v>4.952429741055657E-2</v>
      </c>
      <c r="Q150" s="3">
        <f>IF(ISNUMBER(P150),SUMIF(A:A,A150,P:P),"")</f>
        <v>0.8934922491546633</v>
      </c>
      <c r="R150" s="3">
        <f>IFERROR(P150*(1/Q150),"")</f>
        <v>5.5427786259379094E-2</v>
      </c>
      <c r="S150" s="8">
        <f>IFERROR(1/R150,"")</f>
        <v>18.041492678787748</v>
      </c>
    </row>
    <row r="151" spans="1:19" x14ac:dyDescent="0.25">
      <c r="A151" s="1">
        <v>14</v>
      </c>
      <c r="B151" s="5">
        <v>0.69791666666666663</v>
      </c>
      <c r="C151" s="1" t="s">
        <v>21</v>
      </c>
      <c r="D151" s="1">
        <v>9</v>
      </c>
      <c r="E151" s="1">
        <v>10</v>
      </c>
      <c r="F151" s="1" t="s">
        <v>167</v>
      </c>
      <c r="G151" s="2">
        <v>43.631999999999998</v>
      </c>
      <c r="H151" s="6">
        <f>1+COUNTIFS(A:A,A151,O:O,"&lt;"&amp;O151)</f>
        <v>12</v>
      </c>
      <c r="I151" s="2">
        <f>AVERAGEIF(A:A,A151,G:G)</f>
        <v>47.754999999999981</v>
      </c>
      <c r="J151" s="2">
        <f>G151-I151</f>
        <v>-4.1229999999999833</v>
      </c>
      <c r="K151" s="2">
        <f>90+J151</f>
        <v>85.87700000000001</v>
      </c>
      <c r="L151" s="2">
        <f>EXP(0.06*K151)</f>
        <v>172.88385315803993</v>
      </c>
      <c r="M151" s="2">
        <f>SUMIF(A:A,A151,L:L)</f>
        <v>3654.4609304569808</v>
      </c>
      <c r="N151" s="3">
        <f>L151/M151</f>
        <v>4.7307621137003437E-2</v>
      </c>
      <c r="O151" s="7">
        <f>1/N151</f>
        <v>21.138243182932154</v>
      </c>
      <c r="P151" s="3" t="str">
        <f>IF(O151&gt;21,"",N151)</f>
        <v/>
      </c>
      <c r="Q151" s="3" t="str">
        <f>IF(ISNUMBER(P151),SUMIF(A:A,A151,P:P),"")</f>
        <v/>
      </c>
      <c r="R151" s="3" t="str">
        <f>IFERROR(P151*(1/Q151),"")</f>
        <v/>
      </c>
      <c r="S151" s="8" t="str">
        <f>IFERROR(1/R151,"")</f>
        <v/>
      </c>
    </row>
    <row r="152" spans="1:19" x14ac:dyDescent="0.25">
      <c r="A152" s="1">
        <v>14</v>
      </c>
      <c r="B152" s="5">
        <v>0.69791666666666663</v>
      </c>
      <c r="C152" s="1" t="s">
        <v>21</v>
      </c>
      <c r="D152" s="1">
        <v>9</v>
      </c>
      <c r="E152" s="1">
        <v>6</v>
      </c>
      <c r="F152" s="1" t="s">
        <v>164</v>
      </c>
      <c r="G152" s="2">
        <v>41.921566666666699</v>
      </c>
      <c r="H152" s="6">
        <f>1+COUNTIFS(A:A,A152,O:O,"&lt;"&amp;O152)</f>
        <v>13</v>
      </c>
      <c r="I152" s="2">
        <f>AVERAGEIF(A:A,A152,G:G)</f>
        <v>47.754999999999981</v>
      </c>
      <c r="J152" s="2">
        <f>G152-I152</f>
        <v>-5.8334333333332822</v>
      </c>
      <c r="K152" s="2">
        <f>90+J152</f>
        <v>84.166566666666711</v>
      </c>
      <c r="L152" s="2">
        <f>EXP(0.06*K152)</f>
        <v>156.02152835441689</v>
      </c>
      <c r="M152" s="2">
        <f>SUMIF(A:A,A152,L:L)</f>
        <v>3654.4609304569808</v>
      </c>
      <c r="N152" s="3">
        <f>L152/M152</f>
        <v>4.2693445442008544E-2</v>
      </c>
      <c r="O152" s="7">
        <f>1/N152</f>
        <v>23.42279920598871</v>
      </c>
      <c r="P152" s="3" t="str">
        <f>IF(O152&gt;21,"",N152)</f>
        <v/>
      </c>
      <c r="Q152" s="3" t="str">
        <f>IF(ISNUMBER(P152),SUMIF(A:A,A152,P:P),"")</f>
        <v/>
      </c>
      <c r="R152" s="3" t="str">
        <f>IFERROR(P152*(1/Q152),"")</f>
        <v/>
      </c>
      <c r="S152" s="8" t="str">
        <f>IFERROR(1/R152,"")</f>
        <v/>
      </c>
    </row>
    <row r="153" spans="1:19" x14ac:dyDescent="0.25">
      <c r="A153" s="1">
        <v>14</v>
      </c>
      <c r="B153" s="5">
        <v>0.69791666666666663</v>
      </c>
      <c r="C153" s="1" t="s">
        <v>21</v>
      </c>
      <c r="D153" s="1">
        <v>9</v>
      </c>
      <c r="E153" s="1">
        <v>15</v>
      </c>
      <c r="F153" s="1" t="s">
        <v>171</v>
      </c>
      <c r="G153" s="2">
        <v>26.083566666666702</v>
      </c>
      <c r="H153" s="6">
        <f>1+COUNTIFS(A:A,A153,O:O,"&lt;"&amp;O153)</f>
        <v>14</v>
      </c>
      <c r="I153" s="2">
        <f>AVERAGEIF(A:A,A153,G:G)</f>
        <v>47.754999999999981</v>
      </c>
      <c r="J153" s="2">
        <f>G153-I153</f>
        <v>-21.67143333333328</v>
      </c>
      <c r="K153" s="2">
        <f>90+J153</f>
        <v>68.328566666666717</v>
      </c>
      <c r="L153" s="2">
        <f>EXP(0.06*K153)</f>
        <v>60.323032742671153</v>
      </c>
      <c r="M153" s="2">
        <f>SUMIF(A:A,A153,L:L)</f>
        <v>3654.4609304569808</v>
      </c>
      <c r="N153" s="3">
        <f>L153/M153</f>
        <v>1.6506684266324314E-2</v>
      </c>
      <c r="O153" s="7">
        <f>1/N153</f>
        <v>60.581518605776218</v>
      </c>
      <c r="P153" s="3" t="str">
        <f>IF(O153&gt;21,"",N153)</f>
        <v/>
      </c>
      <c r="Q153" s="3" t="str">
        <f>IF(ISNUMBER(P153),SUMIF(A:A,A153,P:P),"")</f>
        <v/>
      </c>
      <c r="R153" s="3" t="str">
        <f>IFERROR(P153*(1/Q153),"")</f>
        <v/>
      </c>
      <c r="S153" s="8" t="str">
        <f>IFERROR(1/R153,"")</f>
        <v/>
      </c>
    </row>
  </sheetData>
  <autoFilter ref="A1:S71"/>
  <sortState ref="A2:T187">
    <sortCondition ref="B2:B187"/>
    <sortCondition ref="H2:H187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6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5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cp:revision/>
  <cp:lastPrinted>2018-04-29T23:02:41Z</cp:lastPrinted>
  <dcterms:created xsi:type="dcterms:W3CDTF">2016-03-11T05:58:01Z</dcterms:created>
  <dcterms:modified xsi:type="dcterms:W3CDTF">2018-04-29T23:06:28Z</dcterms:modified>
  <cp:category/>
  <cp:contentStatus/>
</cp:coreProperties>
</file>